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4"/>
  </bookViews>
  <sheets>
    <sheet name="ΟΡΙΣΤΙΚΟΣ 2024-2025" sheetId="5" r:id="rId1"/>
    <sheet name="ΑΠΟΡΡΙΠΤΕΑ" sheetId="2" r:id="rId2"/>
    <sheet name="ΠΡΟΣΛΗΨΗ ΠΛΗΡΟΥΣ" sheetId="3" r:id="rId3"/>
    <sheet name="ΠΡΟΣΛΗΨΗ ΜΕΡΙΚΗΣ" sheetId="4" r:id="rId4"/>
    <sheet name="ΠΡΟΣΛΗΨΗ ΔΙΕΚ &amp; ΣΔΕ" sheetId="6" r:id="rId5"/>
  </sheets>
  <calcPr calcId="152511"/>
</workbook>
</file>

<file path=xl/calcChain.xml><?xml version="1.0" encoding="utf-8"?>
<calcChain xmlns="http://schemas.openxmlformats.org/spreadsheetml/2006/main">
  <c r="AL6" i="6" l="1"/>
  <c r="AF6" i="6"/>
  <c r="AD6" i="6"/>
  <c r="AB6" i="6"/>
  <c r="Z6" i="6"/>
  <c r="X6" i="6"/>
  <c r="V6" i="6"/>
  <c r="R6" i="6"/>
  <c r="AM6" i="6" s="1"/>
  <c r="N6" i="6"/>
  <c r="L6" i="6"/>
  <c r="F6" i="6"/>
  <c r="D6" i="6"/>
  <c r="B6" i="6"/>
  <c r="AN10" i="4"/>
  <c r="AL10" i="4"/>
  <c r="AF10" i="4"/>
  <c r="AD10" i="4"/>
  <c r="AB10" i="4"/>
  <c r="Z10" i="4"/>
  <c r="X10" i="4"/>
  <c r="V10" i="4"/>
  <c r="R10" i="4"/>
  <c r="N10" i="4"/>
  <c r="L10" i="4"/>
  <c r="F10" i="4"/>
  <c r="D10" i="4"/>
  <c r="B10" i="4"/>
  <c r="AN9" i="4"/>
  <c r="AL9" i="4"/>
  <c r="AF9" i="4"/>
  <c r="AD9" i="4"/>
  <c r="AB9" i="4"/>
  <c r="Z9" i="4"/>
  <c r="X9" i="4"/>
  <c r="V9" i="4"/>
  <c r="R9" i="4"/>
  <c r="N9" i="4"/>
  <c r="L9" i="4"/>
  <c r="F9" i="4"/>
  <c r="D9" i="4"/>
  <c r="B9" i="4"/>
  <c r="AM9" i="4" l="1"/>
  <c r="AM10" i="4"/>
  <c r="AN5" i="6"/>
  <c r="AL5" i="6"/>
  <c r="AF5" i="6"/>
  <c r="AD5" i="6"/>
  <c r="AB5" i="6"/>
  <c r="Z5" i="6"/>
  <c r="X5" i="6"/>
  <c r="V5" i="6"/>
  <c r="R5" i="6"/>
  <c r="N5" i="6"/>
  <c r="L5" i="6"/>
  <c r="F5" i="6"/>
  <c r="D5" i="6"/>
  <c r="B5" i="6"/>
  <c r="AN8" i="4"/>
  <c r="AL8" i="4"/>
  <c r="AF8" i="4"/>
  <c r="AD8" i="4"/>
  <c r="AB8" i="4"/>
  <c r="Z8" i="4"/>
  <c r="X8" i="4"/>
  <c r="V8" i="4"/>
  <c r="R8" i="4"/>
  <c r="N8" i="4"/>
  <c r="L8" i="4"/>
  <c r="F8" i="4"/>
  <c r="D8" i="4"/>
  <c r="B8" i="4"/>
  <c r="AN7" i="4"/>
  <c r="AL7" i="4"/>
  <c r="AF7" i="4"/>
  <c r="AD7" i="4"/>
  <c r="AB7" i="4"/>
  <c r="Z7" i="4"/>
  <c r="X7" i="4"/>
  <c r="V7" i="4"/>
  <c r="R7" i="4"/>
  <c r="N7" i="4"/>
  <c r="L7" i="4"/>
  <c r="F7" i="4"/>
  <c r="D7" i="4"/>
  <c r="B7" i="4"/>
  <c r="AN6" i="4"/>
  <c r="AL6" i="4"/>
  <c r="AF6" i="4"/>
  <c r="AD6" i="4"/>
  <c r="AB6" i="4"/>
  <c r="Z6" i="4"/>
  <c r="X6" i="4"/>
  <c r="V6" i="4"/>
  <c r="R6" i="4"/>
  <c r="N6" i="4"/>
  <c r="L6" i="4"/>
  <c r="F6" i="4"/>
  <c r="D6" i="4"/>
  <c r="B6" i="4"/>
  <c r="AN5" i="4"/>
  <c r="AL5" i="4"/>
  <c r="AF5" i="4"/>
  <c r="AD5" i="4"/>
  <c r="AB5" i="4"/>
  <c r="Z5" i="4"/>
  <c r="X5" i="4"/>
  <c r="V5" i="4"/>
  <c r="R5" i="4"/>
  <c r="N5" i="4"/>
  <c r="L5" i="4"/>
  <c r="F5" i="4"/>
  <c r="D5" i="4"/>
  <c r="B5" i="4"/>
  <c r="AN4" i="4"/>
  <c r="AL4" i="4"/>
  <c r="AF4" i="4"/>
  <c r="AD4" i="4"/>
  <c r="AB4" i="4"/>
  <c r="Z4" i="4"/>
  <c r="X4" i="4"/>
  <c r="V4" i="4"/>
  <c r="R4" i="4"/>
  <c r="N4" i="4"/>
  <c r="L4" i="4"/>
  <c r="F4" i="4"/>
  <c r="D4" i="4"/>
  <c r="B4" i="4"/>
  <c r="AN14" i="3"/>
  <c r="AL14" i="3"/>
  <c r="AF14" i="3"/>
  <c r="AD14" i="3"/>
  <c r="AB14" i="3"/>
  <c r="Z14" i="3"/>
  <c r="X14" i="3"/>
  <c r="V14" i="3"/>
  <c r="R14" i="3"/>
  <c r="N14" i="3"/>
  <c r="L14" i="3"/>
  <c r="F14" i="3"/>
  <c r="D14" i="3"/>
  <c r="B14" i="3"/>
  <c r="AN13" i="3"/>
  <c r="AL13" i="3"/>
  <c r="AF13" i="3"/>
  <c r="AD13" i="3"/>
  <c r="AB13" i="3"/>
  <c r="Z13" i="3"/>
  <c r="X13" i="3"/>
  <c r="V13" i="3"/>
  <c r="R13" i="3"/>
  <c r="N13" i="3"/>
  <c r="L13" i="3"/>
  <c r="F13" i="3"/>
  <c r="D13" i="3"/>
  <c r="B13" i="3"/>
  <c r="AN12" i="3"/>
  <c r="AL12" i="3"/>
  <c r="AF12" i="3"/>
  <c r="AD12" i="3"/>
  <c r="AB12" i="3"/>
  <c r="Z12" i="3"/>
  <c r="X12" i="3"/>
  <c r="V12" i="3"/>
  <c r="R12" i="3"/>
  <c r="N12" i="3"/>
  <c r="L12" i="3"/>
  <c r="F12" i="3"/>
  <c r="D12" i="3"/>
  <c r="B12" i="3"/>
  <c r="AN11" i="3"/>
  <c r="AL11" i="3"/>
  <c r="AF11" i="3"/>
  <c r="AD11" i="3"/>
  <c r="AB11" i="3"/>
  <c r="Z11" i="3"/>
  <c r="X11" i="3"/>
  <c r="AM11" i="3" s="1"/>
  <c r="V11" i="3"/>
  <c r="R11" i="3"/>
  <c r="N11" i="3"/>
  <c r="L11" i="3"/>
  <c r="F11" i="3"/>
  <c r="D11" i="3"/>
  <c r="B11" i="3"/>
  <c r="AN10" i="3"/>
  <c r="AL10" i="3"/>
  <c r="AF10" i="3"/>
  <c r="AD10" i="3"/>
  <c r="AB10" i="3"/>
  <c r="Z10" i="3"/>
  <c r="X10" i="3"/>
  <c r="V10" i="3"/>
  <c r="R10" i="3"/>
  <c r="N10" i="3"/>
  <c r="L10" i="3"/>
  <c r="AM10" i="3" s="1"/>
  <c r="F10" i="3"/>
  <c r="D10" i="3"/>
  <c r="B10" i="3"/>
  <c r="AN9" i="3"/>
  <c r="AL9" i="3"/>
  <c r="AF9" i="3"/>
  <c r="AD9" i="3"/>
  <c r="AB9" i="3"/>
  <c r="Z9" i="3"/>
  <c r="X9" i="3"/>
  <c r="V9" i="3"/>
  <c r="R9" i="3"/>
  <c r="N9" i="3"/>
  <c r="L9" i="3"/>
  <c r="F9" i="3"/>
  <c r="D9" i="3"/>
  <c r="B9" i="3"/>
  <c r="AN8" i="3"/>
  <c r="AL8" i="3"/>
  <c r="AF8" i="3"/>
  <c r="AD8" i="3"/>
  <c r="AB8" i="3"/>
  <c r="Z8" i="3"/>
  <c r="X8" i="3"/>
  <c r="V8" i="3"/>
  <c r="R8" i="3"/>
  <c r="N8" i="3"/>
  <c r="L8" i="3"/>
  <c r="F8" i="3"/>
  <c r="D8" i="3"/>
  <c r="B8" i="3"/>
  <c r="AN7" i="3"/>
  <c r="AL7" i="3"/>
  <c r="AF7" i="3"/>
  <c r="AD7" i="3"/>
  <c r="AB7" i="3"/>
  <c r="Z7" i="3"/>
  <c r="X7" i="3"/>
  <c r="V7" i="3"/>
  <c r="R7" i="3"/>
  <c r="N7" i="3"/>
  <c r="L7" i="3"/>
  <c r="F7" i="3"/>
  <c r="D7" i="3"/>
  <c r="B7" i="3"/>
  <c r="AN6" i="3"/>
  <c r="AL6" i="3"/>
  <c r="AF6" i="3"/>
  <c r="AD6" i="3"/>
  <c r="AB6" i="3"/>
  <c r="Z6" i="3"/>
  <c r="X6" i="3"/>
  <c r="V6" i="3"/>
  <c r="R6" i="3"/>
  <c r="N6" i="3"/>
  <c r="L6" i="3"/>
  <c r="F6" i="3"/>
  <c r="D6" i="3"/>
  <c r="B6" i="3"/>
  <c r="AN5" i="3"/>
  <c r="AL5" i="3"/>
  <c r="AF5" i="3"/>
  <c r="AD5" i="3"/>
  <c r="AB5" i="3"/>
  <c r="Z5" i="3"/>
  <c r="X5" i="3"/>
  <c r="AM5" i="3" s="1"/>
  <c r="V5" i="3"/>
  <c r="R5" i="3"/>
  <c r="N5" i="3"/>
  <c r="L5" i="3"/>
  <c r="F5" i="3"/>
  <c r="D5" i="3"/>
  <c r="B5" i="3"/>
  <c r="AN4" i="3"/>
  <c r="AL4" i="3"/>
  <c r="AF4" i="3"/>
  <c r="AD4" i="3"/>
  <c r="AB4" i="3"/>
  <c r="Z4" i="3"/>
  <c r="X4" i="3"/>
  <c r="V4" i="3"/>
  <c r="R4" i="3"/>
  <c r="N4" i="3"/>
  <c r="L4" i="3"/>
  <c r="AM4" i="3" s="1"/>
  <c r="F4" i="3"/>
  <c r="D4" i="3"/>
  <c r="B4" i="3"/>
  <c r="AM5" i="6" l="1"/>
  <c r="AM5" i="4"/>
  <c r="AM8" i="4"/>
  <c r="AM4" i="4"/>
  <c r="AM6" i="4"/>
  <c r="AM7" i="4"/>
  <c r="AM8" i="3"/>
  <c r="AM9" i="3"/>
  <c r="AM14" i="3"/>
  <c r="AM6" i="3"/>
  <c r="AM7" i="3"/>
  <c r="AM12" i="3"/>
  <c r="AM13" i="3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40" i="5"/>
  <c r="AN20" i="5"/>
  <c r="AN21" i="5"/>
  <c r="AN22" i="5"/>
  <c r="AN23" i="5"/>
  <c r="AN25" i="5"/>
  <c r="AN24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4" i="5"/>
  <c r="AL48" i="5"/>
  <c r="AF48" i="5"/>
  <c r="AD48" i="5"/>
  <c r="AB48" i="5"/>
  <c r="Z48" i="5"/>
  <c r="X48" i="5"/>
  <c r="V48" i="5"/>
  <c r="R48" i="5"/>
  <c r="N48" i="5"/>
  <c r="L48" i="5"/>
  <c r="F48" i="5"/>
  <c r="D48" i="5"/>
  <c r="B48" i="5"/>
  <c r="AL39" i="5"/>
  <c r="AF39" i="5"/>
  <c r="AD39" i="5"/>
  <c r="AB39" i="5"/>
  <c r="Z39" i="5"/>
  <c r="X39" i="5"/>
  <c r="V39" i="5"/>
  <c r="R39" i="5"/>
  <c r="N39" i="5"/>
  <c r="L39" i="5"/>
  <c r="F39" i="5"/>
  <c r="D39" i="5"/>
  <c r="B39" i="5"/>
  <c r="AL15" i="5"/>
  <c r="AF15" i="5"/>
  <c r="AD15" i="5"/>
  <c r="AB15" i="5"/>
  <c r="Z15" i="5"/>
  <c r="X15" i="5"/>
  <c r="V15" i="5"/>
  <c r="R15" i="5"/>
  <c r="N15" i="5"/>
  <c r="L15" i="5"/>
  <c r="F15" i="5"/>
  <c r="D15" i="5"/>
  <c r="B15" i="5"/>
  <c r="AL23" i="5"/>
  <c r="AF23" i="5"/>
  <c r="AD23" i="5"/>
  <c r="AB23" i="5"/>
  <c r="Z23" i="5"/>
  <c r="X23" i="5"/>
  <c r="V23" i="5"/>
  <c r="R23" i="5"/>
  <c r="N23" i="5"/>
  <c r="L23" i="5"/>
  <c r="F23" i="5"/>
  <c r="D23" i="5"/>
  <c r="B23" i="5"/>
  <c r="AL53" i="5"/>
  <c r="AF53" i="5"/>
  <c r="AD53" i="5"/>
  <c r="AB53" i="5"/>
  <c r="Z53" i="5"/>
  <c r="X53" i="5"/>
  <c r="V53" i="5"/>
  <c r="R53" i="5"/>
  <c r="N53" i="5"/>
  <c r="L53" i="5"/>
  <c r="F53" i="5"/>
  <c r="D53" i="5"/>
  <c r="B53" i="5"/>
  <c r="AL16" i="5"/>
  <c r="AF16" i="5"/>
  <c r="AD16" i="5"/>
  <c r="AB16" i="5"/>
  <c r="Z16" i="5"/>
  <c r="X16" i="5"/>
  <c r="V16" i="5"/>
  <c r="R16" i="5"/>
  <c r="N16" i="5"/>
  <c r="L16" i="5"/>
  <c r="F16" i="5"/>
  <c r="D16" i="5"/>
  <c r="B16" i="5"/>
  <c r="AL12" i="5"/>
  <c r="AF12" i="5"/>
  <c r="AD12" i="5"/>
  <c r="AB12" i="5"/>
  <c r="Z12" i="5"/>
  <c r="X12" i="5"/>
  <c r="V12" i="5"/>
  <c r="R12" i="5"/>
  <c r="N12" i="5"/>
  <c r="L12" i="5"/>
  <c r="F12" i="5"/>
  <c r="D12" i="5"/>
  <c r="B12" i="5"/>
  <c r="AL13" i="5"/>
  <c r="AF13" i="5"/>
  <c r="AD13" i="5"/>
  <c r="AB13" i="5"/>
  <c r="Z13" i="5"/>
  <c r="X13" i="5"/>
  <c r="V13" i="5"/>
  <c r="R13" i="5"/>
  <c r="N13" i="5"/>
  <c r="L13" i="5"/>
  <c r="F13" i="5"/>
  <c r="D13" i="5"/>
  <c r="B13" i="5"/>
  <c r="AL9" i="5"/>
  <c r="AF9" i="5"/>
  <c r="AD9" i="5"/>
  <c r="AB9" i="5"/>
  <c r="Z9" i="5"/>
  <c r="X9" i="5"/>
  <c r="V9" i="5"/>
  <c r="R9" i="5"/>
  <c r="N9" i="5"/>
  <c r="L9" i="5"/>
  <c r="F9" i="5"/>
  <c r="D9" i="5"/>
  <c r="B9" i="5"/>
  <c r="AL24" i="5"/>
  <c r="AF24" i="5"/>
  <c r="AD24" i="5"/>
  <c r="AB24" i="5"/>
  <c r="Z24" i="5"/>
  <c r="X24" i="5"/>
  <c r="V24" i="5"/>
  <c r="R24" i="5"/>
  <c r="N24" i="5"/>
  <c r="L24" i="5"/>
  <c r="F24" i="5"/>
  <c r="D24" i="5"/>
  <c r="B24" i="5"/>
  <c r="AL36" i="5"/>
  <c r="AF36" i="5"/>
  <c r="AD36" i="5"/>
  <c r="AB36" i="5"/>
  <c r="Z36" i="5"/>
  <c r="X36" i="5"/>
  <c r="V36" i="5"/>
  <c r="R36" i="5"/>
  <c r="N36" i="5"/>
  <c r="L36" i="5"/>
  <c r="F36" i="5"/>
  <c r="D36" i="5"/>
  <c r="B36" i="5"/>
  <c r="AL35" i="5"/>
  <c r="AF35" i="5"/>
  <c r="AD35" i="5"/>
  <c r="AB35" i="5"/>
  <c r="Z35" i="5"/>
  <c r="X35" i="5"/>
  <c r="V35" i="5"/>
  <c r="R35" i="5"/>
  <c r="N35" i="5"/>
  <c r="L35" i="5"/>
  <c r="F35" i="5"/>
  <c r="D35" i="5"/>
  <c r="B35" i="5"/>
  <c r="AL52" i="5"/>
  <c r="AF52" i="5"/>
  <c r="AD52" i="5"/>
  <c r="AB52" i="5"/>
  <c r="Z52" i="5"/>
  <c r="X52" i="5"/>
  <c r="V52" i="5"/>
  <c r="R52" i="5"/>
  <c r="N52" i="5"/>
  <c r="L52" i="5"/>
  <c r="F52" i="5"/>
  <c r="D52" i="5"/>
  <c r="B52" i="5"/>
  <c r="AL34" i="5"/>
  <c r="AF34" i="5"/>
  <c r="AD34" i="5"/>
  <c r="AB34" i="5"/>
  <c r="Z34" i="5"/>
  <c r="X34" i="5"/>
  <c r="V34" i="5"/>
  <c r="R34" i="5"/>
  <c r="N34" i="5"/>
  <c r="L34" i="5"/>
  <c r="F34" i="5"/>
  <c r="D34" i="5"/>
  <c r="B34" i="5"/>
  <c r="AL19" i="5"/>
  <c r="AF19" i="5"/>
  <c r="AD19" i="5"/>
  <c r="AB19" i="5"/>
  <c r="Z19" i="5"/>
  <c r="X19" i="5"/>
  <c r="V19" i="5"/>
  <c r="R19" i="5"/>
  <c r="N19" i="5"/>
  <c r="L19" i="5"/>
  <c r="F19" i="5"/>
  <c r="D19" i="5"/>
  <c r="B19" i="5"/>
  <c r="AL4" i="5"/>
  <c r="AF4" i="5"/>
  <c r="AD4" i="5"/>
  <c r="AB4" i="5"/>
  <c r="Z4" i="5"/>
  <c r="X4" i="5"/>
  <c r="V4" i="5"/>
  <c r="R4" i="5"/>
  <c r="N4" i="5"/>
  <c r="L4" i="5"/>
  <c r="F4" i="5"/>
  <c r="D4" i="5"/>
  <c r="B4" i="5"/>
  <c r="AL7" i="5"/>
  <c r="AF7" i="5"/>
  <c r="AD7" i="5"/>
  <c r="AB7" i="5"/>
  <c r="Z7" i="5"/>
  <c r="X7" i="5"/>
  <c r="V7" i="5"/>
  <c r="R7" i="5"/>
  <c r="N7" i="5"/>
  <c r="L7" i="5"/>
  <c r="F7" i="5"/>
  <c r="D7" i="5"/>
  <c r="B7" i="5"/>
  <c r="AL22" i="5"/>
  <c r="AF22" i="5"/>
  <c r="AD22" i="5"/>
  <c r="AB22" i="5"/>
  <c r="Z22" i="5"/>
  <c r="X22" i="5"/>
  <c r="V22" i="5"/>
  <c r="R22" i="5"/>
  <c r="N22" i="5"/>
  <c r="L22" i="5"/>
  <c r="F22" i="5"/>
  <c r="D22" i="5"/>
  <c r="B22" i="5"/>
  <c r="AL28" i="5"/>
  <c r="AF28" i="5"/>
  <c r="AD28" i="5"/>
  <c r="AB28" i="5"/>
  <c r="Z28" i="5"/>
  <c r="X28" i="5"/>
  <c r="V28" i="5"/>
  <c r="R28" i="5"/>
  <c r="N28" i="5"/>
  <c r="L28" i="5"/>
  <c r="F28" i="5"/>
  <c r="D28" i="5"/>
  <c r="B28" i="5"/>
  <c r="AL30" i="5"/>
  <c r="AF30" i="5"/>
  <c r="AD30" i="5"/>
  <c r="AB30" i="5"/>
  <c r="Z30" i="5"/>
  <c r="X30" i="5"/>
  <c r="V30" i="5"/>
  <c r="R30" i="5"/>
  <c r="N30" i="5"/>
  <c r="L30" i="5"/>
  <c r="F30" i="5"/>
  <c r="D30" i="5"/>
  <c r="B30" i="5"/>
  <c r="AL33" i="5"/>
  <c r="AF33" i="5"/>
  <c r="AD33" i="5"/>
  <c r="AB33" i="5"/>
  <c r="Z33" i="5"/>
  <c r="X33" i="5"/>
  <c r="V33" i="5"/>
  <c r="R33" i="5"/>
  <c r="N33" i="5"/>
  <c r="L33" i="5"/>
  <c r="F33" i="5"/>
  <c r="D33" i="5"/>
  <c r="B33" i="5"/>
  <c r="AL10" i="5"/>
  <c r="AF10" i="5"/>
  <c r="AD10" i="5"/>
  <c r="AB10" i="5"/>
  <c r="Z10" i="5"/>
  <c r="X10" i="5"/>
  <c r="V10" i="5"/>
  <c r="R10" i="5"/>
  <c r="N10" i="5"/>
  <c r="L10" i="5"/>
  <c r="F10" i="5"/>
  <c r="D10" i="5"/>
  <c r="B10" i="5"/>
  <c r="AL51" i="5"/>
  <c r="AF51" i="5"/>
  <c r="AD51" i="5"/>
  <c r="AB51" i="5"/>
  <c r="Z51" i="5"/>
  <c r="X51" i="5"/>
  <c r="V51" i="5"/>
  <c r="R51" i="5"/>
  <c r="N51" i="5"/>
  <c r="L51" i="5"/>
  <c r="F51" i="5"/>
  <c r="D51" i="5"/>
  <c r="B51" i="5"/>
  <c r="AL27" i="5"/>
  <c r="AF27" i="5"/>
  <c r="AD27" i="5"/>
  <c r="AB27" i="5"/>
  <c r="Z27" i="5"/>
  <c r="X27" i="5"/>
  <c r="V27" i="5"/>
  <c r="R27" i="5"/>
  <c r="N27" i="5"/>
  <c r="L27" i="5"/>
  <c r="F27" i="5"/>
  <c r="D27" i="5"/>
  <c r="B27" i="5"/>
  <c r="AL6" i="5"/>
  <c r="AF6" i="5"/>
  <c r="AD6" i="5"/>
  <c r="AB6" i="5"/>
  <c r="Z6" i="5"/>
  <c r="X6" i="5"/>
  <c r="V6" i="5"/>
  <c r="R6" i="5"/>
  <c r="N6" i="5"/>
  <c r="L6" i="5"/>
  <c r="F6" i="5"/>
  <c r="D6" i="5"/>
  <c r="B6" i="5"/>
  <c r="AL40" i="5"/>
  <c r="AF40" i="5"/>
  <c r="AD40" i="5"/>
  <c r="AB40" i="5"/>
  <c r="Z40" i="5"/>
  <c r="X40" i="5"/>
  <c r="V40" i="5"/>
  <c r="R40" i="5"/>
  <c r="N40" i="5"/>
  <c r="L40" i="5"/>
  <c r="F40" i="5"/>
  <c r="D40" i="5"/>
  <c r="B40" i="5"/>
  <c r="AL11" i="5"/>
  <c r="AF11" i="5"/>
  <c r="AD11" i="5"/>
  <c r="AB11" i="5"/>
  <c r="Z11" i="5"/>
  <c r="X11" i="5"/>
  <c r="V11" i="5"/>
  <c r="R11" i="5"/>
  <c r="N11" i="5"/>
  <c r="L11" i="5"/>
  <c r="F11" i="5"/>
  <c r="D11" i="5"/>
  <c r="B11" i="5"/>
  <c r="AL5" i="5"/>
  <c r="AF5" i="5"/>
  <c r="AD5" i="5"/>
  <c r="AB5" i="5"/>
  <c r="Z5" i="5"/>
  <c r="X5" i="5"/>
  <c r="V5" i="5"/>
  <c r="R5" i="5"/>
  <c r="N5" i="5"/>
  <c r="L5" i="5"/>
  <c r="F5" i="5"/>
  <c r="D5" i="5"/>
  <c r="B5" i="5"/>
  <c r="AL50" i="5"/>
  <c r="AF50" i="5"/>
  <c r="AD50" i="5"/>
  <c r="AB50" i="5"/>
  <c r="Z50" i="5"/>
  <c r="X50" i="5"/>
  <c r="V50" i="5"/>
  <c r="R50" i="5"/>
  <c r="N50" i="5"/>
  <c r="L50" i="5"/>
  <c r="F50" i="5"/>
  <c r="D50" i="5"/>
  <c r="B50" i="5"/>
  <c r="AL14" i="5"/>
  <c r="AF14" i="5"/>
  <c r="AD14" i="5"/>
  <c r="AB14" i="5"/>
  <c r="Z14" i="5"/>
  <c r="X14" i="5"/>
  <c r="V14" i="5"/>
  <c r="R14" i="5"/>
  <c r="N14" i="5"/>
  <c r="L14" i="5"/>
  <c r="F14" i="5"/>
  <c r="D14" i="5"/>
  <c r="B14" i="5"/>
  <c r="AL25" i="5"/>
  <c r="AF25" i="5"/>
  <c r="AD25" i="5"/>
  <c r="AB25" i="5"/>
  <c r="Z25" i="5"/>
  <c r="X25" i="5"/>
  <c r="V25" i="5"/>
  <c r="R25" i="5"/>
  <c r="N25" i="5"/>
  <c r="L25" i="5"/>
  <c r="F25" i="5"/>
  <c r="D25" i="5"/>
  <c r="B25" i="5"/>
  <c r="AL38" i="5"/>
  <c r="AF38" i="5"/>
  <c r="AD38" i="5"/>
  <c r="AB38" i="5"/>
  <c r="Z38" i="5"/>
  <c r="X38" i="5"/>
  <c r="V38" i="5"/>
  <c r="R38" i="5"/>
  <c r="N38" i="5"/>
  <c r="L38" i="5"/>
  <c r="F38" i="5"/>
  <c r="D38" i="5"/>
  <c r="B38" i="5"/>
  <c r="AL37" i="5"/>
  <c r="AF37" i="5"/>
  <c r="AD37" i="5"/>
  <c r="AB37" i="5"/>
  <c r="Z37" i="5"/>
  <c r="X37" i="5"/>
  <c r="V37" i="5"/>
  <c r="R37" i="5"/>
  <c r="N37" i="5"/>
  <c r="L37" i="5"/>
  <c r="F37" i="5"/>
  <c r="D37" i="5"/>
  <c r="B37" i="5"/>
  <c r="AL47" i="5"/>
  <c r="AF47" i="5"/>
  <c r="AD47" i="5"/>
  <c r="AB47" i="5"/>
  <c r="Z47" i="5"/>
  <c r="X47" i="5"/>
  <c r="V47" i="5"/>
  <c r="R47" i="5"/>
  <c r="N47" i="5"/>
  <c r="L47" i="5"/>
  <c r="F47" i="5"/>
  <c r="D47" i="5"/>
  <c r="B47" i="5"/>
  <c r="AL18" i="5"/>
  <c r="AF18" i="5"/>
  <c r="AD18" i="5"/>
  <c r="AB18" i="5"/>
  <c r="Z18" i="5"/>
  <c r="X18" i="5"/>
  <c r="V18" i="5"/>
  <c r="R18" i="5"/>
  <c r="N18" i="5"/>
  <c r="L18" i="5"/>
  <c r="F18" i="5"/>
  <c r="D18" i="5"/>
  <c r="B18" i="5"/>
  <c r="AL46" i="5"/>
  <c r="AF46" i="5"/>
  <c r="AD46" i="5"/>
  <c r="AB46" i="5"/>
  <c r="Z46" i="5"/>
  <c r="X46" i="5"/>
  <c r="V46" i="5"/>
  <c r="R46" i="5"/>
  <c r="N46" i="5"/>
  <c r="L46" i="5"/>
  <c r="F46" i="5"/>
  <c r="D46" i="5"/>
  <c r="B46" i="5"/>
  <c r="AL32" i="5"/>
  <c r="AF32" i="5"/>
  <c r="AD32" i="5"/>
  <c r="AB32" i="5"/>
  <c r="Z32" i="5"/>
  <c r="X32" i="5"/>
  <c r="V32" i="5"/>
  <c r="R32" i="5"/>
  <c r="N32" i="5"/>
  <c r="L32" i="5"/>
  <c r="F32" i="5"/>
  <c r="D32" i="5"/>
  <c r="B32" i="5"/>
  <c r="AL31" i="5"/>
  <c r="AF31" i="5"/>
  <c r="AD31" i="5"/>
  <c r="AB31" i="5"/>
  <c r="Z31" i="5"/>
  <c r="X31" i="5"/>
  <c r="V31" i="5"/>
  <c r="R31" i="5"/>
  <c r="N31" i="5"/>
  <c r="L31" i="5"/>
  <c r="F31" i="5"/>
  <c r="D31" i="5"/>
  <c r="B31" i="5"/>
  <c r="AL45" i="5"/>
  <c r="AF45" i="5"/>
  <c r="AD45" i="5"/>
  <c r="AB45" i="5"/>
  <c r="Z45" i="5"/>
  <c r="X45" i="5"/>
  <c r="V45" i="5"/>
  <c r="R45" i="5"/>
  <c r="N45" i="5"/>
  <c r="L45" i="5"/>
  <c r="F45" i="5"/>
  <c r="D45" i="5"/>
  <c r="B45" i="5"/>
  <c r="AL17" i="5"/>
  <c r="AF17" i="5"/>
  <c r="AD17" i="5"/>
  <c r="AB17" i="5"/>
  <c r="Z17" i="5"/>
  <c r="X17" i="5"/>
  <c r="V17" i="5"/>
  <c r="R17" i="5"/>
  <c r="N17" i="5"/>
  <c r="L17" i="5"/>
  <c r="F17" i="5"/>
  <c r="D17" i="5"/>
  <c r="B17" i="5"/>
  <c r="AL44" i="5"/>
  <c r="AF44" i="5"/>
  <c r="AD44" i="5"/>
  <c r="AB44" i="5"/>
  <c r="Z44" i="5"/>
  <c r="X44" i="5"/>
  <c r="V44" i="5"/>
  <c r="R44" i="5"/>
  <c r="N44" i="5"/>
  <c r="L44" i="5"/>
  <c r="F44" i="5"/>
  <c r="D44" i="5"/>
  <c r="B44" i="5"/>
  <c r="AL43" i="5"/>
  <c r="AF43" i="5"/>
  <c r="AD43" i="5"/>
  <c r="AB43" i="5"/>
  <c r="Z43" i="5"/>
  <c r="X43" i="5"/>
  <c r="V43" i="5"/>
  <c r="R43" i="5"/>
  <c r="N43" i="5"/>
  <c r="L43" i="5"/>
  <c r="F43" i="5"/>
  <c r="D43" i="5"/>
  <c r="B43" i="5"/>
  <c r="AL8" i="5"/>
  <c r="AF8" i="5"/>
  <c r="AD8" i="5"/>
  <c r="AB8" i="5"/>
  <c r="Z8" i="5"/>
  <c r="X8" i="5"/>
  <c r="V8" i="5"/>
  <c r="R8" i="5"/>
  <c r="N8" i="5"/>
  <c r="L8" i="5"/>
  <c r="F8" i="5"/>
  <c r="D8" i="5"/>
  <c r="B8" i="5"/>
  <c r="AL20" i="5"/>
  <c r="AF20" i="5"/>
  <c r="AD20" i="5"/>
  <c r="AB20" i="5"/>
  <c r="Z20" i="5"/>
  <c r="X20" i="5"/>
  <c r="V20" i="5"/>
  <c r="R20" i="5"/>
  <c r="N20" i="5"/>
  <c r="L20" i="5"/>
  <c r="F20" i="5"/>
  <c r="D20" i="5"/>
  <c r="B20" i="5"/>
  <c r="AL42" i="5"/>
  <c r="AF42" i="5"/>
  <c r="AD42" i="5"/>
  <c r="AB42" i="5"/>
  <c r="Z42" i="5"/>
  <c r="X42" i="5"/>
  <c r="V42" i="5"/>
  <c r="R42" i="5"/>
  <c r="N42" i="5"/>
  <c r="L42" i="5"/>
  <c r="F42" i="5"/>
  <c r="D42" i="5"/>
  <c r="B42" i="5"/>
  <c r="AL29" i="5"/>
  <c r="AF29" i="5"/>
  <c r="AD29" i="5"/>
  <c r="AB29" i="5"/>
  <c r="Z29" i="5"/>
  <c r="X29" i="5"/>
  <c r="V29" i="5"/>
  <c r="R29" i="5"/>
  <c r="N29" i="5"/>
  <c r="L29" i="5"/>
  <c r="F29" i="5"/>
  <c r="D29" i="5"/>
  <c r="AL26" i="5"/>
  <c r="AF26" i="5"/>
  <c r="AD26" i="5"/>
  <c r="AB26" i="5"/>
  <c r="Z26" i="5"/>
  <c r="X26" i="5"/>
  <c r="V26" i="5"/>
  <c r="R26" i="5"/>
  <c r="N26" i="5"/>
  <c r="L26" i="5"/>
  <c r="F26" i="5"/>
  <c r="D26" i="5"/>
  <c r="B26" i="5"/>
  <c r="AL21" i="5"/>
  <c r="AF21" i="5"/>
  <c r="AD21" i="5"/>
  <c r="AB21" i="5"/>
  <c r="Z21" i="5"/>
  <c r="X21" i="5"/>
  <c r="V21" i="5"/>
  <c r="R21" i="5"/>
  <c r="N21" i="5"/>
  <c r="L21" i="5"/>
  <c r="F21" i="5"/>
  <c r="D21" i="5"/>
  <c r="B21" i="5"/>
  <c r="AL41" i="5"/>
  <c r="AF41" i="5"/>
  <c r="AD41" i="5"/>
  <c r="AB41" i="5"/>
  <c r="Z41" i="5"/>
  <c r="X41" i="5"/>
  <c r="V41" i="5"/>
  <c r="R41" i="5"/>
  <c r="N41" i="5"/>
  <c r="L41" i="5"/>
  <c r="F41" i="5"/>
  <c r="D41" i="5"/>
  <c r="B41" i="5"/>
  <c r="AL49" i="5"/>
  <c r="AF49" i="5"/>
  <c r="AD49" i="5"/>
  <c r="AB49" i="5"/>
  <c r="Z49" i="5"/>
  <c r="X49" i="5"/>
  <c r="V49" i="5"/>
  <c r="R49" i="5"/>
  <c r="N49" i="5"/>
  <c r="L49" i="5"/>
  <c r="F49" i="5"/>
  <c r="D49" i="5"/>
  <c r="B49" i="5"/>
  <c r="AM49" i="5" l="1"/>
  <c r="AM15" i="5"/>
  <c r="AM42" i="5"/>
  <c r="AM20" i="5"/>
  <c r="AM45" i="5"/>
  <c r="AM31" i="5"/>
  <c r="AM37" i="5"/>
  <c r="AM38" i="5"/>
  <c r="AM11" i="5"/>
  <c r="AM40" i="5"/>
  <c r="AM33" i="5"/>
  <c r="AM30" i="5"/>
  <c r="AM19" i="5"/>
  <c r="AM34" i="5"/>
  <c r="AM9" i="5"/>
  <c r="AM13" i="5"/>
  <c r="AM39" i="5"/>
  <c r="AM29" i="5"/>
  <c r="AM17" i="5"/>
  <c r="AM47" i="5"/>
  <c r="AM5" i="5"/>
  <c r="AM10" i="5"/>
  <c r="AM4" i="5"/>
  <c r="AM24" i="5"/>
  <c r="AM23" i="5"/>
  <c r="AM26" i="5"/>
  <c r="AM48" i="5"/>
  <c r="AM43" i="5"/>
  <c r="AM46" i="5"/>
  <c r="AM18" i="5"/>
  <c r="AM14" i="5"/>
  <c r="AM50" i="5"/>
  <c r="AM27" i="5"/>
  <c r="AM51" i="5"/>
  <c r="AM22" i="5"/>
  <c r="AM7" i="5"/>
  <c r="AM35" i="5"/>
  <c r="AM36" i="5"/>
  <c r="AM16" i="5"/>
  <c r="AM53" i="5"/>
  <c r="AM21" i="5"/>
  <c r="AM44" i="5"/>
  <c r="AM41" i="5"/>
  <c r="AM8" i="5"/>
  <c r="AM32" i="5"/>
  <c r="AM25" i="5"/>
  <c r="AM6" i="5"/>
  <c r="AM28" i="5"/>
  <c r="AM52" i="5"/>
  <c r="AM12" i="5"/>
</calcChain>
</file>

<file path=xl/sharedStrings.xml><?xml version="1.0" encoding="utf-8"?>
<sst xmlns="http://schemas.openxmlformats.org/spreadsheetml/2006/main" count="450" uniqueCount="172">
  <si>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</si>
  <si>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</si>
  <si>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</si>
  <si>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</si>
  <si>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</si>
  <si>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</si>
  <si>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</si>
  <si>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</si>
  <si>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</si>
  <si>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</si>
  <si>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</si>
  <si>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</si>
  <si>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</si>
  <si>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</si>
  <si>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</si>
  <si>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ΟΝΟΜΑΤΕΠΩΝΥΜΟ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</si>
  <si>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</si>
  <si>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</si>
  <si>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</si>
  <si>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</si>
  <si>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</si>
  <si>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</si>
  <si>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</si>
  <si>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</si>
  <si>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</si>
  <si>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</si>
  <si>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</si>
  <si>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</si>
  <si>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</si>
  <si>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</si>
  <si>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</si>
  <si>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</si>
  <si>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</si>
  <si>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</si>
  <si>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</si>
  <si>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</si>
  <si>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</si>
  <si>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</si>
  <si>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</si>
  <si>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</si>
  <si>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</si>
  <si>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</si>
  <si>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</si>
  <si>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</si>
  <si>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</si>
  <si>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</si>
  <si>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</si>
  <si>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</si>
  <si>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ACKA</t>
  </si>
  <si>
    <t>FLUTURA</t>
  </si>
  <si>
    <t>DINE</t>
  </si>
  <si>
    <t>ΑΜΠΑΤΖΙΔΗΣ</t>
  </si>
  <si>
    <t>ΗΛΙΑΣ</t>
  </si>
  <si>
    <t>ΣΥΜΕΩΝ</t>
  </si>
  <si>
    <t>ΑΝΑΚΙΔΟΥ</t>
  </si>
  <si>
    <t>ΔΗΜΗΤΡΑ</t>
  </si>
  <si>
    <t>ΚΩΝΣΤΑΝΤΙΝΟΣ</t>
  </si>
  <si>
    <t>ΑΞΙΩΤΗ</t>
  </si>
  <si>
    <t>ΜΑΡΓΑΡΙΤΑ</t>
  </si>
  <si>
    <t>ΒΙΔ************</t>
  </si>
  <si>
    <t>ΒΙΔΙΝΗ</t>
  </si>
  <si>
    <t>ΦΑΝΗ</t>
  </si>
  <si>
    <t>ΝΙΚΟΛΑΟΣ</t>
  </si>
  <si>
    <t>ΓΕΩΡΓΙΑΔΟΥ</t>
  </si>
  <si>
    <t>ΑΝΑΣΤΑΣΙΑ</t>
  </si>
  <si>
    <t>ΣΠΥΡΙΔΩΝ</t>
  </si>
  <si>
    <t>ΓΕΩΡΓΙΑ</t>
  </si>
  <si>
    <t>ΑΛΕΞΑΝΔΡΟΣ</t>
  </si>
  <si>
    <t>ΓΚΕΛΗ</t>
  </si>
  <si>
    <t>ΘΕΟΔΟΤΑ</t>
  </si>
  <si>
    <t>ΓΚΟΥΓΙΟΥ</t>
  </si>
  <si>
    <t>ΕΛΕΝΗ</t>
  </si>
  <si>
    <t>ΣΤΕΡΓΙΟΣ</t>
  </si>
  <si>
    <t>ΔΗΜΗΤΡΙΑΔΟΥ</t>
  </si>
  <si>
    <t>ΜΑΡΙΑ</t>
  </si>
  <si>
    <t>ΑΝΤΩΝΙΟΣ</t>
  </si>
  <si>
    <t>ΔΗΜΗΤΡΙΟΥ</t>
  </si>
  <si>
    <t>ΒΑΣΙΛΙΚΗ</t>
  </si>
  <si>
    <t>ΑΝΑΣΤΑΣΙΟΣ</t>
  </si>
  <si>
    <t>ΛΑΖΑΡΟΣ</t>
  </si>
  <si>
    <t>ΕΞΗΝΤΑΒΕΛΩΝΗ</t>
  </si>
  <si>
    <t>ΑΘΑΝΑΣΙΟΣ</t>
  </si>
  <si>
    <t>ΕΥΘΥΜΙΟΥ</t>
  </si>
  <si>
    <t>ΟΛΓΑ</t>
  </si>
  <si>
    <t>ΑΝΑΣΤΑΣΗΣ</t>
  </si>
  <si>
    <t>ΙΝΤΖΙΡΟΓΛΟΥ</t>
  </si>
  <si>
    <t>ΣΟΥΛΤΑΝΑ</t>
  </si>
  <si>
    <t>ΚΑΛΙΤΣΑΚΗ</t>
  </si>
  <si>
    <t>ΜΙΧΑΗΛ</t>
  </si>
  <si>
    <t>ΚΑΛΟΓΗΡΟΥ</t>
  </si>
  <si>
    <t>ΚΑΜΠΕΡΙ</t>
  </si>
  <si>
    <t>ΑΙΚΑΤΕΡΙΝΗ</t>
  </si>
  <si>
    <t>ΒΑΪΤ</t>
  </si>
  <si>
    <t>ΚΑΡΑΤΖΙΔΟΥ</t>
  </si>
  <si>
    <t>ΑΝΤΡΕΑΣ</t>
  </si>
  <si>
    <t>ΚΑΨΑΛΗ</t>
  </si>
  <si>
    <t>ΧΡΥΣΟΥΛΑ</t>
  </si>
  <si>
    <t>ΝΙΚΗΤΑΣ</t>
  </si>
  <si>
    <t>ΚΕΧΑΓΙΑ</t>
  </si>
  <si>
    <t>ΒΑΣΙΛΕΙΟΣ</t>
  </si>
  <si>
    <t>ΚΥΡΙΑΚΗ</t>
  </si>
  <si>
    <t>ΚΩΝΤΑΝΤΙΝΑ</t>
  </si>
  <si>
    <t>ΚΥΡΚΟΠΟΥΛΟΥ</t>
  </si>
  <si>
    <t>ΣΟΦΙΑ</t>
  </si>
  <si>
    <t>ΧΡΗΣΤΟΣ</t>
  </si>
  <si>
    <t>ΛΑΖΑΡΙΔΟΥ</t>
  </si>
  <si>
    <t>ΔΕΣΠΟΙΝΑ</t>
  </si>
  <si>
    <t>ΛΙΑΣΟΠΟΥΛΟΥ</t>
  </si>
  <si>
    <t>ΑΓΑΠΗ</t>
  </si>
  <si>
    <t>ΕΥΑΓΓΕΛΟΣ</t>
  </si>
  <si>
    <t>ΛΙΑΤΟΥ</t>
  </si>
  <si>
    <t>ΑΝΝΑ</t>
  </si>
  <si>
    <t>ΠΑΥΛΟΣ</t>
  </si>
  <si>
    <t>ΛΥΠΙΤΚΑ</t>
  </si>
  <si>
    <t>ΠΕΤΡΟΣ</t>
  </si>
  <si>
    <t>ΜΑΝΤΖΟΥ</t>
  </si>
  <si>
    <t>ΕΛΠΙΝΙΚΗ</t>
  </si>
  <si>
    <t>ΜΑΡΙΝΗ</t>
  </si>
  <si>
    <t>ΧΡΥΣΟΒΑΛΑΝΤΩ</t>
  </si>
  <si>
    <t>ΘΩΜΑΣ</t>
  </si>
  <si>
    <t>ΜΑΥΡΙΔΟΥ</t>
  </si>
  <si>
    <t>ΘΕΟΔΩΡΟΣ</t>
  </si>
  <si>
    <t>ΜΑΧΑΙΡΑ</t>
  </si>
  <si>
    <t>ΕΙΡΗΝΗ</t>
  </si>
  <si>
    <t>ΘΕΜΙΣΤΟΚΛΗΣ</t>
  </si>
  <si>
    <t>ΜΗΝΑΪΔΗ</t>
  </si>
  <si>
    <t>ΜΗΝΤΣΟΥΛΗ</t>
  </si>
  <si>
    <t>ΘΕΑΝΩ</t>
  </si>
  <si>
    <t>ΜΝΑΤΣΑΚΑΝΙΑΝ</t>
  </si>
  <si>
    <t>ΖΩΓΙΑ</t>
  </si>
  <si>
    <t>ΜΠΕΝΙΚ</t>
  </si>
  <si>
    <t>ΜΠΕΛΤΣΙΔΟΥ</t>
  </si>
  <si>
    <t>ΖΑΧΑΡΟΥΛΑ</t>
  </si>
  <si>
    <t>ΣΤΑΥΡΟΣ</t>
  </si>
  <si>
    <t>ΜΥΛΩΝΑ</t>
  </si>
  <si>
    <t>ΒΑΡΒΑΡΑ</t>
  </si>
  <si>
    <t>ΝΑΤΗ</t>
  </si>
  <si>
    <t>ΕΛΕΥΘΕΡΙΑ</t>
  </si>
  <si>
    <t>ΝΕΤΗ</t>
  </si>
  <si>
    <t>ΜΑΓΔΑΛΙΝΗ</t>
  </si>
  <si>
    <t>ΠΕΤΣΟΠΟΥΛΟΥ</t>
  </si>
  <si>
    <t>ΠΗΛΕΙΔΟΥ</t>
  </si>
  <si>
    <t>ΡΟΥΝΤΟΥ</t>
  </si>
  <si>
    <t>ΠΑΝΔΩΡΑ</t>
  </si>
  <si>
    <t>ΔΗΜΗΤΡΙΟΣ</t>
  </si>
  <si>
    <t>ΣΕΖΙΟΥ</t>
  </si>
  <si>
    <t>ΣΤΕΡΓΙΟΥ</t>
  </si>
  <si>
    <t>ΣΩΜΑΤΑΚΗ</t>
  </si>
  <si>
    <t>ΤΑΣΚΑ</t>
  </si>
  <si>
    <t>ΤΑΣΟΠΟΥΛΟΥ</t>
  </si>
  <si>
    <t>ΠΑΝΤΕΛΗΣ</t>
  </si>
  <si>
    <t>ΤΖΗΜΑ</t>
  </si>
  <si>
    <t>ΕΥΔΟΞΙΑ</t>
  </si>
  <si>
    <t>ΤΣΑΛΚΟΥ</t>
  </si>
  <si>
    <t>ΕΥΑΓΓΕΛΙΑ</t>
  </si>
  <si>
    <t>ΤΣΑΦΚΟΠΟΥΛΟΥ</t>
  </si>
  <si>
    <t>ΤΣΕΛΙΟΥ</t>
  </si>
  <si>
    <t>ΕΛΙΣΣΑΒΕΤ</t>
  </si>
  <si>
    <t>ΣΩΤΗΡΗΣ</t>
  </si>
  <si>
    <t>Ο ΔΗΜΑΡΧΟΣ</t>
  </si>
  <si>
    <t>ΙΩΑΝΝΗΣ ΛΙΑΣΗΣ</t>
  </si>
  <si>
    <t>ΑΡΙΘΜΟΣ ΠΡΩΤΟΚΟΛΛΟΥ</t>
  </si>
  <si>
    <t>ΑΙΤΙΟΛΟΓΙΑ ΑΠΟΡΡΙΨΗΣ</t>
  </si>
  <si>
    <t>STOJ*****    RES******</t>
  </si>
  <si>
    <t>ΟΡΙΣΤΙΚΟΣ ΠΙΝΑΚΑΣ ΚΑΤΑΤΑΞΗΣ ΣΟΧ2/2024 ΠΡΟΣΩΠΙΚΟΥ ΚΑΘΑΡΙΟΤΗΤΑΣ ΣΧΟΛΙΚΩΝ ΜΟΝΑΔΩΝ ΜΕ ΣΧΕΣΗ ΙΔΟΧ ΠΕΡΙΟΔΟΥ 2024-2025</t>
  </si>
  <si>
    <t xml:space="preserve"> ΑΠΟΡΡΙΠΤΕΤΑΙ ΛΟΓΩ ΕΛΕΙΨΗΣ ΠΙΣΤΟΠΟΙΗΤΙΚΟΥ ΕΛΛΗΝΟΜΑΘΕΙΑΣ</t>
  </si>
  <si>
    <t>ΟΡΙΣΤΙΚΟΣ ΠΙΝΑΚΑΣ ΑΠΟΡΡΙΠΤΕΩΝ  ΣΟΧ2/2024 ΠΡΟΣΩΠΙΚΟΥ ΚΑΘΑΡΙΟΤΗΤΑΣ ΣΧΟΛΙΚΩΝ ΜΟΝΑΔΩΝ ΜΕ ΣΧΕΣΗ ΙΔΟΧ ΠΕΡΙΟΔΟΥ 2024-2025</t>
  </si>
  <si>
    <t xml:space="preserve"> ΠΙΝΑΚΑΣ ΠΡΟΣΛΑΜΒΑΝΟΜΕΝΩΝ ΠΛΗΡΟΥΣ ΑΠΑΣΧΟΛΗΣΗΣ  ΣΟΧ2/2024 ΠΡΟΣΩΠΙΚΟΥ ΚΑΘΑΡΙΟΤΗΤΑΣ ΣΧΟΛΙΚΩΝ ΜΟΝΑΔΩΝ ΜΕ ΣΧΕΣΗ ΙΔΟΧ ΠΕΡΙΟΔΟΥ 2024-2025</t>
  </si>
  <si>
    <t xml:space="preserve"> ΠΙΝΑΚΑΣ ΠΡΟΣΛΑΜΒΑΝΟΜΕΝΩΝ ΜΕΡΙΚΗΣ ΑΠΑΣΧΟΛΗΣΗΣ ΣΟΧ2/2024 ΠΡΟΣΩΠΙΚΟΥ ΚΑΘΑΡΙΟΤΗΤΑΣ ΣΧΟΛΙΚΩΝ ΜΟΝΑΔΩΝ ΜΕ ΣΧΕΣΗ ΙΔΟΧ ΠΕΡΙΟΔΟΥ 2024-2025</t>
  </si>
  <si>
    <t xml:space="preserve">   ΣΟΧ2/2024  ΜΕ ΣΧΕΣΗ ΙΔΟΧ ΠΕΡΙΟΔΟΥ 2024-2025</t>
  </si>
  <si>
    <t xml:space="preserve">ΠΙΝΑΚΑΣ ΠΡΟΣΛΑΜΒΑΝΟΜΕΝΩΝ ΠΡΟΣΩΠΙΚΟΥ ΚΑΘΑΡΙΟΤΗΤΑΣ ΔΙΕΚ &amp; ΣΔΕ </t>
  </si>
  <si>
    <t>13150/1-8-2024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</si>
</sst>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1"/>
      <scheme val="minor"/>
    </font>
    <font>
      <sz val="9"/>
      <color indexed="8"/>
      <name val="Calibri"/>
      <family val="2"/>
      <charset val="161"/>
    </font>
    <font>
      <sz val="7"/>
      <color indexed="8"/>
      <name val="Calibri"/>
      <family val="2"/>
      <charset val="161"/>
    </font>
    <font>
      <sz val="7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9"/>
      <color indexed="8"/>
      <name val="Calibri"/>
      <family val="2"/>
      <charset val="161"/>
    </font>
    <font>
      <sz val="9"/>
      <name val="Calibri"/>
      <family val="2"/>
      <charset val="161"/>
    </font>
    <font>
      <sz val="11"/>
      <name val="Calibri"/>
      <family val="2"/>
      <charset val="161"/>
    </font>
    <font>
      <sz val="9"/>
      <name val="Calibri"/>
      <family val="2"/>
      <charset val="161"/>
    </font>
    <font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7" fillId="0" borderId="10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wrapText="1"/>
    </xf>
    <xf numFmtId="0" fontId="5" fillId="0" borderId="12" xfId="0" applyNumberFormat="1" applyFont="1" applyFill="1" applyBorder="1" applyAlignment="1" applyProtection="1">
      <alignment horizontal="center" wrapText="1"/>
    </xf>
    <xf numFmtId="0" fontId="5" fillId="0" borderId="13" xfId="0" applyNumberFormat="1" applyFont="1" applyFill="1" applyBorder="1" applyAlignment="1" applyProtection="1">
      <alignment horizontal="center" wrapText="1"/>
    </xf>
    <xf numFmtId="0" fontId="6" fillId="0" borderId="12" xfId="0" applyNumberFormat="1" applyFont="1" applyFill="1" applyBorder="1" applyAlignment="1" applyProtection="1">
      <alignment horizontal="center" wrapText="1"/>
    </xf>
    <xf numFmtId="0" fontId="6" fillId="0" borderId="12" xfId="0" applyNumberFormat="1" applyFont="1" applyFill="1" applyBorder="1" applyAlignment="1" applyProtection="1">
      <alignment horizontal="center"/>
    </xf>
    <xf numFmtId="0" fontId="5" fillId="0" borderId="14" xfId="0" applyNumberFormat="1" applyFont="1" applyFill="1" applyBorder="1" applyAlignment="1" applyProtection="1">
      <alignment horizont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wrapText="1"/>
    </xf>
    <xf numFmtId="0" fontId="6" fillId="0" borderId="10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>
      <alignment horizontal="center" wrapText="1"/>
    </xf>
    <xf numFmtId="0" fontId="6" fillId="0" borderId="13" xfId="0" applyNumberFormat="1" applyFont="1" applyFill="1" applyBorder="1" applyAlignment="1" applyProtection="1">
      <alignment horizontal="center" wrapText="1"/>
    </xf>
    <xf numFmtId="0" fontId="6" fillId="0" borderId="11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left" vertical="top" wrapText="1"/>
    </xf>
    <xf numFmtId="0" fontId="9" fillId="0" borderId="11" xfId="0" applyNumberFormat="1" applyFont="1" applyFill="1" applyBorder="1" applyAlignment="1" applyProtection="1">
      <alignment horizontal="center" wrapText="1"/>
    </xf>
    <xf numFmtId="0" fontId="9" fillId="0" borderId="12" xfId="0" applyNumberFormat="1" applyFont="1" applyFill="1" applyBorder="1" applyAlignment="1" applyProtection="1">
      <alignment horizontal="center" wrapText="1"/>
    </xf>
    <xf numFmtId="0" fontId="9" fillId="0" borderId="13" xfId="0" applyNumberFormat="1" applyFont="1" applyFill="1" applyBorder="1" applyAlignment="1" applyProtection="1">
      <alignment horizontal="center" wrapText="1"/>
    </xf>
    <xf numFmtId="0" fontId="9" fillId="0" borderId="11" xfId="0" applyNumberFormat="1" applyFont="1" applyFill="1" applyBorder="1" applyAlignment="1" applyProtection="1">
      <alignment horizontal="center"/>
    </xf>
    <xf numFmtId="0" fontId="9" fillId="0" borderId="13" xfId="0" applyNumberFormat="1" applyFont="1" applyFill="1" applyBorder="1" applyAlignment="1" applyProtection="1">
      <alignment horizontal="center" vertical="center" wrapText="1"/>
    </xf>
    <xf numFmtId="0" fontId="9" fillId="0" borderId="13" xfId="0" applyNumberFormat="1" applyFont="1" applyFill="1" applyBorder="1" applyAlignment="1" applyProtection="1">
      <alignment vertical="center"/>
    </xf>
    <xf numFmtId="0" fontId="9" fillId="0" borderId="14" xfId="0" applyNumberFormat="1" applyFont="1" applyFill="1" applyBorder="1" applyAlignment="1" applyProtection="1">
      <alignment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left" vertical="top" wrapText="1"/>
    </xf>
    <xf numFmtId="0" fontId="11" fillId="0" borderId="11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>
      <alignment horizontal="center"/>
    </xf>
    <xf numFmtId="0" fontId="11" fillId="0" borderId="11" xfId="0" applyNumberFormat="1" applyFont="1" applyFill="1" applyBorder="1" applyAlignment="1" applyProtection="1">
      <alignment horizontal="center" wrapText="1"/>
    </xf>
    <xf numFmtId="0" fontId="11" fillId="0" borderId="12" xfId="0" applyNumberFormat="1" applyFont="1" applyFill="1" applyBorder="1" applyAlignment="1" applyProtection="1">
      <alignment horizontal="center" wrapText="1"/>
    </xf>
    <xf numFmtId="0" fontId="11" fillId="0" borderId="13" xfId="0" applyNumberFormat="1" applyFont="1" applyFill="1" applyBorder="1" applyAlignment="1" applyProtection="1">
      <alignment horizontal="center" wrapText="1"/>
    </xf>
    <xf numFmtId="0" fontId="11" fillId="0" borderId="14" xfId="0" applyNumberFormat="1" applyFont="1" applyFill="1" applyBorder="1" applyAlignment="1" applyProtection="1">
      <alignment horizont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wrapText="1"/>
    </xf>
    <xf numFmtId="0" fontId="12" fillId="0" borderId="0" xfId="0" applyFont="1" applyFill="1"/>
    <xf numFmtId="0" fontId="9" fillId="0" borderId="14" xfId="0" applyNumberFormat="1" applyFont="1" applyFill="1" applyBorder="1" applyAlignment="1" applyProtection="1">
      <alignment horizont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vertical="center"/>
    </xf>
    <xf numFmtId="0" fontId="6" fillId="0" borderId="14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left" vertical="top" wrapText="1"/>
    </xf>
    <xf numFmtId="0" fontId="6" fillId="0" borderId="16" xfId="0" applyNumberFormat="1" applyFont="1" applyFill="1" applyBorder="1" applyAlignment="1" applyProtection="1">
      <alignment horizontal="center" wrapText="1"/>
    </xf>
    <xf numFmtId="0" fontId="6" fillId="0" borderId="17" xfId="0" applyNumberFormat="1" applyFont="1" applyFill="1" applyBorder="1" applyAlignment="1" applyProtection="1">
      <alignment horizontal="center" wrapText="1"/>
    </xf>
    <xf numFmtId="0" fontId="6" fillId="0" borderId="18" xfId="0" applyNumberFormat="1" applyFont="1" applyFill="1" applyBorder="1" applyAlignment="1" applyProtection="1">
      <alignment horizontal="center" wrapText="1"/>
    </xf>
    <xf numFmtId="0" fontId="6" fillId="0" borderId="17" xfId="0" applyNumberFormat="1" applyFont="1" applyFill="1" applyBorder="1" applyAlignment="1" applyProtection="1">
      <alignment horizontal="center"/>
    </xf>
    <xf numFmtId="0" fontId="6" fillId="0" borderId="16" xfId="0" applyNumberFormat="1" applyFont="1" applyFill="1" applyBorder="1" applyAlignment="1" applyProtection="1">
      <alignment horizontal="center"/>
    </xf>
    <xf numFmtId="0" fontId="6" fillId="0" borderId="19" xfId="0" applyNumberFormat="1" applyFont="1" applyFill="1" applyBorder="1" applyAlignment="1" applyProtection="1">
      <alignment horizont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wrapText="1"/>
    </xf>
    <xf numFmtId="0" fontId="6" fillId="0" borderId="15" xfId="0" applyNumberFormat="1" applyFont="1" applyFill="1" applyBorder="1" applyAlignment="1" applyProtection="1"/>
    <xf numFmtId="0" fontId="6" fillId="0" borderId="20" xfId="0" applyNumberFormat="1" applyFont="1" applyFill="1" applyBorder="1" applyAlignment="1" applyProtection="1"/>
    <xf numFmtId="0" fontId="0" fillId="0" borderId="0" xfId="0" applyFill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5" fillId="0" borderId="24" xfId="0" applyNumberFormat="1" applyFont="1" applyFill="1" applyBorder="1" applyAlignment="1" applyProtection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11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0" xfId="0" applyFill="1" applyBorder="1" applyAlignment="1">
      <alignment horizontal="center"/>
    </xf>
    <xf numFmtId="0" fontId="7" fillId="0" borderId="20" xfId="0" applyNumberFormat="1" applyFont="1" applyFill="1" applyBorder="1" applyAlignment="1" applyProtection="1">
      <alignment horizontal="left" vertical="top" wrapText="1"/>
    </xf>
    <xf numFmtId="0" fontId="6" fillId="0" borderId="21" xfId="0" applyNumberFormat="1" applyFont="1" applyFill="1" applyBorder="1" applyAlignment="1" applyProtection="1">
      <alignment horizontal="center" wrapText="1"/>
    </xf>
    <xf numFmtId="0" fontId="6" fillId="0" borderId="22" xfId="0" applyNumberFormat="1" applyFont="1" applyFill="1" applyBorder="1" applyAlignment="1" applyProtection="1">
      <alignment horizontal="center" wrapText="1"/>
    </xf>
    <xf numFmtId="0" fontId="6" fillId="0" borderId="23" xfId="0" applyNumberFormat="1" applyFont="1" applyFill="1" applyBorder="1" applyAlignment="1" applyProtection="1">
      <alignment horizontal="center" wrapText="1"/>
    </xf>
    <xf numFmtId="0" fontId="6" fillId="0" borderId="21" xfId="0" applyNumberFormat="1" applyFont="1" applyFill="1" applyBorder="1" applyAlignment="1" applyProtection="1">
      <alignment horizontal="center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6" fillId="0" borderId="22" xfId="0" applyNumberFormat="1" applyFont="1" applyFill="1" applyBorder="1" applyAlignment="1" applyProtection="1">
      <alignment horizontal="center"/>
    </xf>
    <xf numFmtId="0" fontId="0" fillId="0" borderId="20" xfId="0" applyFill="1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10" fillId="0" borderId="10" xfId="0" applyNumberFormat="1" applyFont="1" applyFill="1" applyBorder="1" applyAlignment="1" applyProtection="1">
      <alignment horizontal="left" vertical="center" wrapText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11" fillId="0" borderId="10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left" vertical="center" wrapText="1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center"/>
    </xf>
    <xf numFmtId="0" fontId="6" fillId="0" borderId="27" xfId="0" applyNumberFormat="1" applyFont="1" applyFill="1" applyBorder="1" applyAlignment="1" applyProtection="1">
      <alignment horizont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27" xfId="0" applyNumberFormat="1" applyFont="1" applyFill="1" applyBorder="1" applyAlignment="1" applyProtection="1">
      <alignment vertical="center"/>
    </xf>
    <xf numFmtId="0" fontId="0" fillId="0" borderId="28" xfId="0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/>
    </xf>
    <xf numFmtId="0" fontId="0" fillId="0" borderId="15" xfId="0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topLeftCell="A4" workbookViewId="0">
      <selection activeCell="A23" sqref="A23"/>
    </sheetView>
  </sheetViews>
  <sheetFormatPr defaultRowHeight="15" x14ac:dyDescent="0.25"/>
  <cols>
    <col min="1" max="1" width="5.5703125" style="2" customWidth="1"/>
    <col min="2" max="2" width="16.7109375" style="2" customWidth="1"/>
    <col min="3" max="3" width="15.85546875" style="2" hidden="1" customWidth="1"/>
    <col min="4" max="4" width="13.140625" style="2" customWidth="1"/>
    <col min="5" max="5" width="13.140625" style="2" hidden="1" customWidth="1"/>
    <col min="6" max="6" width="13.140625" style="2" customWidth="1"/>
    <col min="7" max="7" width="13.140625" style="2" hidden="1" customWidth="1"/>
    <col min="8" max="32" width="9.140625" style="2"/>
    <col min="33" max="33" width="6.5703125" style="2" customWidth="1"/>
    <col min="34" max="34" width="6.85546875" style="2" customWidth="1"/>
    <col min="35" max="36" width="6.7109375" style="2" customWidth="1"/>
    <col min="37" max="39" width="9.140625" style="2"/>
    <col min="40" max="40" width="6.140625" style="1" customWidth="1"/>
    <col min="41" max="16384" width="9.140625" style="2"/>
  </cols>
  <sheetData>
    <row r="1" spans="1:40" ht="57.75" customHeight="1" x14ac:dyDescent="0.35">
      <c r="A1" s="118" t="s">
        <v>164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</row>
    <row r="2" spans="1:40" s="92" customFormat="1" ht="61.5" customHeight="1" x14ac:dyDescent="0.25">
      <c r="A2" s="120" t="s">
        <v>0</v>
      </c>
      <c r="B2" s="121"/>
      <c r="C2" s="121"/>
      <c r="D2" s="121"/>
      <c r="E2" s="121"/>
      <c r="F2" s="121"/>
      <c r="G2" s="89"/>
      <c r="H2" s="120" t="s">
        <v>1</v>
      </c>
      <c r="I2" s="122"/>
      <c r="J2" s="120" t="s">
        <v>2</v>
      </c>
      <c r="K2" s="123"/>
      <c r="L2" s="122"/>
      <c r="M2" s="120" t="s">
        <v>3</v>
      </c>
      <c r="N2" s="122"/>
      <c r="O2" s="120" t="s">
        <v>4</v>
      </c>
      <c r="P2" s="123"/>
      <c r="Q2" s="123"/>
      <c r="R2" s="122"/>
      <c r="S2" s="120" t="s">
        <v>5</v>
      </c>
      <c r="T2" s="123"/>
      <c r="U2" s="123"/>
      <c r="V2" s="122"/>
      <c r="W2" s="120" t="s">
        <v>6</v>
      </c>
      <c r="X2" s="122"/>
      <c r="Y2" s="120" t="s">
        <v>7</v>
      </c>
      <c r="Z2" s="122"/>
      <c r="AA2" s="120" t="s">
        <v>8</v>
      </c>
      <c r="AB2" s="122"/>
      <c r="AC2" s="120" t="s">
        <v>9</v>
      </c>
      <c r="AD2" s="122"/>
      <c r="AE2" s="120" t="s">
        <v>10</v>
      </c>
      <c r="AF2" s="122"/>
      <c r="AG2" s="120" t="s">
        <v>11</v>
      </c>
      <c r="AH2" s="123"/>
      <c r="AI2" s="123"/>
      <c r="AJ2" s="122"/>
      <c r="AK2" s="120" t="s">
        <v>12</v>
      </c>
      <c r="AL2" s="122"/>
      <c r="AM2" s="90" t="s">
        <v>13</v>
      </c>
      <c r="AN2" s="91"/>
    </row>
    <row r="3" spans="1:40" s="72" customFormat="1" ht="57.7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17</v>
      </c>
      <c r="F3" s="4" t="s">
        <v>18</v>
      </c>
      <c r="G3" s="4" t="s">
        <v>18</v>
      </c>
      <c r="H3" s="5" t="s">
        <v>19</v>
      </c>
      <c r="I3" s="6" t="s">
        <v>20</v>
      </c>
      <c r="J3" s="5" t="s">
        <v>21</v>
      </c>
      <c r="K3" s="7" t="s">
        <v>22</v>
      </c>
      <c r="L3" s="6" t="s">
        <v>23</v>
      </c>
      <c r="M3" s="5" t="s">
        <v>24</v>
      </c>
      <c r="N3" s="6" t="s">
        <v>25</v>
      </c>
      <c r="O3" s="5" t="s">
        <v>26</v>
      </c>
      <c r="P3" s="8" t="s">
        <v>27</v>
      </c>
      <c r="Q3" s="8" t="s">
        <v>28</v>
      </c>
      <c r="R3" s="9" t="s">
        <v>29</v>
      </c>
      <c r="S3" s="10" t="s">
        <v>30</v>
      </c>
      <c r="T3" s="11" t="s">
        <v>31</v>
      </c>
      <c r="U3" s="11" t="s">
        <v>32</v>
      </c>
      <c r="V3" s="9" t="s">
        <v>33</v>
      </c>
      <c r="W3" s="10" t="s">
        <v>34</v>
      </c>
      <c r="X3" s="9" t="s">
        <v>35</v>
      </c>
      <c r="Y3" s="12" t="s">
        <v>36</v>
      </c>
      <c r="Z3" s="9" t="s">
        <v>37</v>
      </c>
      <c r="AA3" s="10" t="s">
        <v>8</v>
      </c>
      <c r="AB3" s="9" t="s">
        <v>38</v>
      </c>
      <c r="AC3" s="10" t="s">
        <v>39</v>
      </c>
      <c r="AD3" s="9" t="s">
        <v>40</v>
      </c>
      <c r="AE3" s="12" t="s">
        <v>41</v>
      </c>
      <c r="AF3" s="9" t="s">
        <v>42</v>
      </c>
      <c r="AG3" s="10" t="s">
        <v>43</v>
      </c>
      <c r="AH3" s="8" t="s">
        <v>44</v>
      </c>
      <c r="AI3" s="8" t="s">
        <v>45</v>
      </c>
      <c r="AJ3" s="13" t="s">
        <v>46</v>
      </c>
      <c r="AK3" s="14" t="s">
        <v>12</v>
      </c>
      <c r="AL3" s="14" t="s">
        <v>47</v>
      </c>
      <c r="AM3" s="15" t="s">
        <v>13</v>
      </c>
      <c r="AN3" s="113" t="s">
        <v>14</v>
      </c>
    </row>
    <row r="4" spans="1:40" x14ac:dyDescent="0.25">
      <c r="A4" s="16">
        <v>1</v>
      </c>
      <c r="B4" s="57" t="str">
        <f>REPLACE(C4,4,12,"************")</f>
        <v>ΜΠΕ************</v>
      </c>
      <c r="C4" s="98" t="s">
        <v>131</v>
      </c>
      <c r="D4" s="98" t="str">
        <f>REPLACE(E4,4,10,"*********")</f>
        <v>ΖΑΧ*********</v>
      </c>
      <c r="E4" s="98" t="s">
        <v>132</v>
      </c>
      <c r="F4" s="98" t="str">
        <f>REPLACE(G4,4,10,"*********")</f>
        <v>ΣΤΑ*********</v>
      </c>
      <c r="G4" s="18" t="s">
        <v>133</v>
      </c>
      <c r="H4" s="28">
        <v>1</v>
      </c>
      <c r="I4" s="22">
        <v>2</v>
      </c>
      <c r="J4" s="28">
        <v>17</v>
      </c>
      <c r="K4" s="29">
        <v>160</v>
      </c>
      <c r="L4" s="22">
        <f>(17*K4)+(J4*K4)</f>
        <v>5440</v>
      </c>
      <c r="M4" s="28">
        <v>40</v>
      </c>
      <c r="N4" s="22">
        <f>M4*17</f>
        <v>680</v>
      </c>
      <c r="O4" s="28"/>
      <c r="P4" s="29"/>
      <c r="Q4" s="29"/>
      <c r="R4" s="22">
        <f>P4+(Q4*10)</f>
        <v>0</v>
      </c>
      <c r="S4" s="28"/>
      <c r="T4" s="29"/>
      <c r="U4" s="29"/>
      <c r="V4" s="22">
        <f>T4+(U4*10)</f>
        <v>0</v>
      </c>
      <c r="W4" s="28"/>
      <c r="X4" s="22">
        <f>W4*5</f>
        <v>0</v>
      </c>
      <c r="Y4" s="28"/>
      <c r="Z4" s="22">
        <f>Y4*5</f>
        <v>0</v>
      </c>
      <c r="AA4" s="28"/>
      <c r="AB4" s="23">
        <f>AA4*5</f>
        <v>0</v>
      </c>
      <c r="AC4" s="30"/>
      <c r="AD4" s="23">
        <f>AC4*10</f>
        <v>0</v>
      </c>
      <c r="AE4" s="30"/>
      <c r="AF4" s="23">
        <f>AE4*10</f>
        <v>0</v>
      </c>
      <c r="AG4" s="28"/>
      <c r="AH4" s="29"/>
      <c r="AI4" s="29"/>
      <c r="AJ4" s="31"/>
      <c r="AK4" s="32">
        <v>55</v>
      </c>
      <c r="AL4" s="26" t="str">
        <f>IF(AK4&lt;=50,"10","20")</f>
        <v>20</v>
      </c>
      <c r="AM4" s="27">
        <f>L4+N4+R4+V4+X4+Z4+AB4+AD4+AF4+AG4+AH4+AI4+AJ4+AL4</f>
        <v>6140</v>
      </c>
      <c r="AN4" s="93">
        <f>A4</f>
        <v>1</v>
      </c>
    </row>
    <row r="5" spans="1:40" x14ac:dyDescent="0.25">
      <c r="A5" s="16">
        <v>2</v>
      </c>
      <c r="B5" s="57" t="str">
        <f>REPLACE(C5,4,12,"************")</f>
        <v>ΚΥΡ************</v>
      </c>
      <c r="C5" s="98" t="s">
        <v>102</v>
      </c>
      <c r="D5" s="98" t="str">
        <f>REPLACE(E5,4,10,"*********")</f>
        <v>ΣΟΦ*********</v>
      </c>
      <c r="E5" s="98" t="s">
        <v>103</v>
      </c>
      <c r="F5" s="98" t="str">
        <f>REPLACE(G5,4,10,"*********")</f>
        <v>ΧΡΗ*********</v>
      </c>
      <c r="G5" s="18" t="s">
        <v>104</v>
      </c>
      <c r="H5" s="28">
        <v>1</v>
      </c>
      <c r="I5" s="22"/>
      <c r="J5" s="28">
        <v>5</v>
      </c>
      <c r="K5" s="29">
        <v>144</v>
      </c>
      <c r="L5" s="22">
        <f>(17*K5)+(J5*K5)</f>
        <v>3168</v>
      </c>
      <c r="M5" s="28">
        <v>40</v>
      </c>
      <c r="N5" s="22">
        <f>M5*17</f>
        <v>680</v>
      </c>
      <c r="O5" s="28"/>
      <c r="P5" s="29"/>
      <c r="Q5" s="29"/>
      <c r="R5" s="22">
        <f>P5+(Q5*10)</f>
        <v>0</v>
      </c>
      <c r="S5" s="28"/>
      <c r="T5" s="29"/>
      <c r="U5" s="29"/>
      <c r="V5" s="22">
        <f>T5+(U5*10)</f>
        <v>0</v>
      </c>
      <c r="W5" s="28"/>
      <c r="X5" s="22">
        <f>W5*5</f>
        <v>0</v>
      </c>
      <c r="Y5" s="28"/>
      <c r="Z5" s="22">
        <f>Y5*5</f>
        <v>0</v>
      </c>
      <c r="AA5" s="28"/>
      <c r="AB5" s="23">
        <f>AA5*5</f>
        <v>0</v>
      </c>
      <c r="AC5" s="30">
        <v>1</v>
      </c>
      <c r="AD5" s="23">
        <f>AC5*10</f>
        <v>10</v>
      </c>
      <c r="AE5" s="30"/>
      <c r="AF5" s="23">
        <f>AE5*10</f>
        <v>0</v>
      </c>
      <c r="AG5" s="28"/>
      <c r="AH5" s="29"/>
      <c r="AI5" s="29"/>
      <c r="AJ5" s="31"/>
      <c r="AK5" s="32">
        <v>55</v>
      </c>
      <c r="AL5" s="26" t="str">
        <f>IF(AK5&lt;=50,"10","20")</f>
        <v>20</v>
      </c>
      <c r="AM5" s="27">
        <f>L5+N5+R5+V5+X5+Z5+AB5+AD5+AF5+AG5+AH5+AI5+AJ5+AL5</f>
        <v>3878</v>
      </c>
      <c r="AN5" s="93">
        <f>A5</f>
        <v>2</v>
      </c>
    </row>
    <row r="6" spans="1:40" ht="18.75" customHeight="1" x14ac:dyDescent="0.25">
      <c r="A6" s="16">
        <v>3</v>
      </c>
      <c r="B6" s="57" t="str">
        <f>REPLACE(C6,4,12,"************")</f>
        <v>ΛΙΑ************</v>
      </c>
      <c r="C6" s="98" t="s">
        <v>110</v>
      </c>
      <c r="D6" s="98" t="str">
        <f>REPLACE(E6,4,10,"*********")</f>
        <v>ΑΝΝ*********</v>
      </c>
      <c r="E6" s="98" t="s">
        <v>111</v>
      </c>
      <c r="F6" s="98" t="str">
        <f>REPLACE(G6,4,10,"*********")</f>
        <v>ΠΑΥ*********</v>
      </c>
      <c r="G6" s="18" t="s">
        <v>112</v>
      </c>
      <c r="H6" s="28">
        <v>1</v>
      </c>
      <c r="I6" s="22">
        <v>2</v>
      </c>
      <c r="J6" s="28">
        <v>7</v>
      </c>
      <c r="K6" s="29">
        <v>130</v>
      </c>
      <c r="L6" s="22">
        <f>(17*K6)+(J6*K6)</f>
        <v>3120</v>
      </c>
      <c r="M6" s="28">
        <v>40</v>
      </c>
      <c r="N6" s="22">
        <f>M6*17</f>
        <v>680</v>
      </c>
      <c r="O6" s="28"/>
      <c r="P6" s="29"/>
      <c r="Q6" s="29"/>
      <c r="R6" s="22">
        <f>P6+(Q6*10)</f>
        <v>0</v>
      </c>
      <c r="S6" s="28"/>
      <c r="T6" s="29"/>
      <c r="U6" s="29"/>
      <c r="V6" s="22">
        <f>T6+(U6*10)</f>
        <v>0</v>
      </c>
      <c r="W6" s="28"/>
      <c r="X6" s="22">
        <f>W6*5</f>
        <v>0</v>
      </c>
      <c r="Y6" s="28"/>
      <c r="Z6" s="22">
        <f>Y6*5</f>
        <v>0</v>
      </c>
      <c r="AA6" s="28"/>
      <c r="AB6" s="23">
        <f>AA6*5</f>
        <v>0</v>
      </c>
      <c r="AC6" s="30"/>
      <c r="AD6" s="23">
        <f>AC6*10</f>
        <v>0</v>
      </c>
      <c r="AE6" s="30"/>
      <c r="AF6" s="23">
        <f>AE6*10</f>
        <v>0</v>
      </c>
      <c r="AG6" s="28"/>
      <c r="AH6" s="29"/>
      <c r="AI6" s="29"/>
      <c r="AJ6" s="31"/>
      <c r="AK6" s="32">
        <v>54</v>
      </c>
      <c r="AL6" s="26" t="str">
        <f>IF(AK6&lt;=50,"10","20")</f>
        <v>20</v>
      </c>
      <c r="AM6" s="27">
        <f>L6+N6+R6+V6+X6+Z6+AB6+AD6+AF6+AG6+AH6+AI6+AJ6+AL6</f>
        <v>3820</v>
      </c>
      <c r="AN6" s="93">
        <f>A6</f>
        <v>3</v>
      </c>
    </row>
    <row r="7" spans="1:40" x14ac:dyDescent="0.25">
      <c r="A7" s="16">
        <v>4</v>
      </c>
      <c r="B7" s="57" t="str">
        <f>REPLACE(C7,4,12,"************")</f>
        <v>ΜΝΑ************</v>
      </c>
      <c r="C7" s="98" t="s">
        <v>128</v>
      </c>
      <c r="D7" s="98" t="str">
        <f>REPLACE(E7,4,10,"*********")</f>
        <v>ΖΩΓ*********</v>
      </c>
      <c r="E7" s="98" t="s">
        <v>129</v>
      </c>
      <c r="F7" s="98" t="str">
        <f>REPLACE(G7,4,10,"*********")</f>
        <v>ΜΠΕ*********</v>
      </c>
      <c r="G7" s="18" t="s">
        <v>130</v>
      </c>
      <c r="H7" s="28">
        <v>1</v>
      </c>
      <c r="I7" s="22"/>
      <c r="J7" s="28">
        <v>17</v>
      </c>
      <c r="K7" s="29">
        <v>80</v>
      </c>
      <c r="L7" s="22">
        <f>(17*K7)+(J7*K7)</f>
        <v>2720</v>
      </c>
      <c r="M7" s="28">
        <v>40</v>
      </c>
      <c r="N7" s="22">
        <f>M7*17</f>
        <v>680</v>
      </c>
      <c r="O7" s="28"/>
      <c r="P7" s="29"/>
      <c r="Q7" s="29"/>
      <c r="R7" s="22">
        <f>P7+(Q7*10)</f>
        <v>0</v>
      </c>
      <c r="S7" s="28"/>
      <c r="T7" s="29"/>
      <c r="U7" s="29"/>
      <c r="V7" s="22">
        <f>T7+(U7*10)</f>
        <v>0</v>
      </c>
      <c r="W7" s="28"/>
      <c r="X7" s="22">
        <f>W7*5</f>
        <v>0</v>
      </c>
      <c r="Y7" s="28"/>
      <c r="Z7" s="22">
        <f>Y7*5</f>
        <v>0</v>
      </c>
      <c r="AA7" s="28"/>
      <c r="AB7" s="23">
        <f>AA7*5</f>
        <v>0</v>
      </c>
      <c r="AC7" s="30"/>
      <c r="AD7" s="23">
        <f>AC7*10</f>
        <v>0</v>
      </c>
      <c r="AE7" s="30"/>
      <c r="AF7" s="23">
        <f>AE7*10</f>
        <v>0</v>
      </c>
      <c r="AG7" s="28"/>
      <c r="AH7" s="54"/>
      <c r="AI7" s="55"/>
      <c r="AJ7" s="56"/>
      <c r="AK7" s="57">
        <v>65</v>
      </c>
      <c r="AL7" s="26" t="str">
        <f>IF(AK7&lt;=50,"10","20")</f>
        <v>20</v>
      </c>
      <c r="AM7" s="27">
        <f>L7+N7+R7+V7+X7+Z7+AB7+AD7+AF7+AG7+AH7+AI7+AJ7+AL7</f>
        <v>3420</v>
      </c>
      <c r="AN7" s="93">
        <f>A7</f>
        <v>4</v>
      </c>
    </row>
    <row r="8" spans="1:40" ht="14.25" customHeight="1" x14ac:dyDescent="0.25">
      <c r="A8" s="16">
        <v>5</v>
      </c>
      <c r="B8" s="57" t="str">
        <f>REPLACE(C8,4,12,"************")</f>
        <v>ΓΚΕ************</v>
      </c>
      <c r="C8" s="98" t="s">
        <v>68</v>
      </c>
      <c r="D8" s="98" t="str">
        <f>REPLACE(E8,4,10,"*********")</f>
        <v>ΘΕΟ*********</v>
      </c>
      <c r="E8" s="98" t="s">
        <v>69</v>
      </c>
      <c r="F8" s="98" t="str">
        <f>REPLACE(G8,4,10,"*********")</f>
        <v>ΚΩΝ*********</v>
      </c>
      <c r="G8" s="18" t="s">
        <v>56</v>
      </c>
      <c r="H8" s="28">
        <v>1</v>
      </c>
      <c r="I8" s="22"/>
      <c r="J8" s="28">
        <v>7</v>
      </c>
      <c r="K8" s="29">
        <v>78</v>
      </c>
      <c r="L8" s="22">
        <f>(17*K8)+(J8*K8)</f>
        <v>1872</v>
      </c>
      <c r="M8" s="28">
        <v>40</v>
      </c>
      <c r="N8" s="22">
        <f>M8*17</f>
        <v>680</v>
      </c>
      <c r="O8" s="28"/>
      <c r="P8" s="29"/>
      <c r="Q8" s="29"/>
      <c r="R8" s="22">
        <f>P8+(Q8*10)</f>
        <v>0</v>
      </c>
      <c r="S8" s="28"/>
      <c r="T8" s="29"/>
      <c r="U8" s="29"/>
      <c r="V8" s="22">
        <f>T8+(U8*10)</f>
        <v>0</v>
      </c>
      <c r="W8" s="28"/>
      <c r="X8" s="22">
        <f>W8*5</f>
        <v>0</v>
      </c>
      <c r="Y8" s="28"/>
      <c r="Z8" s="22">
        <f>Y8*5</f>
        <v>0</v>
      </c>
      <c r="AA8" s="28"/>
      <c r="AB8" s="23">
        <f>AA8*5</f>
        <v>0</v>
      </c>
      <c r="AC8" s="30"/>
      <c r="AD8" s="23">
        <f>AC8*10</f>
        <v>0</v>
      </c>
      <c r="AE8" s="30"/>
      <c r="AF8" s="23">
        <f>AE8*10</f>
        <v>0</v>
      </c>
      <c r="AG8" s="28"/>
      <c r="AH8" s="29"/>
      <c r="AI8" s="29"/>
      <c r="AJ8" s="31"/>
      <c r="AK8" s="32">
        <v>58</v>
      </c>
      <c r="AL8" s="26" t="str">
        <f>IF(AK8&lt;=50,"10","20")</f>
        <v>20</v>
      </c>
      <c r="AM8" s="27">
        <f>L8+N8+R8+V8+X8+Z8+AB8+AD8+AF8+AG8+AH8+AI8+AJ8+AL8</f>
        <v>2572</v>
      </c>
      <c r="AN8" s="93">
        <f>A8</f>
        <v>5</v>
      </c>
    </row>
    <row r="9" spans="1:40" s="51" customFormat="1" x14ac:dyDescent="0.25">
      <c r="A9" s="16">
        <v>6</v>
      </c>
      <c r="B9" s="57" t="str">
        <f>REPLACE(C9,4,12,"************")</f>
        <v>ΣΕΖ************</v>
      </c>
      <c r="C9" s="98" t="s">
        <v>145</v>
      </c>
      <c r="D9" s="98" t="str">
        <f>REPLACE(E9,4,10,"*********")</f>
        <v>ΑΝΑ*********</v>
      </c>
      <c r="E9" s="98" t="s">
        <v>64</v>
      </c>
      <c r="F9" s="98" t="str">
        <f>REPLACE(G9,4,10,"*********")</f>
        <v>ΣΤΑ*********</v>
      </c>
      <c r="G9" s="18" t="s">
        <v>133</v>
      </c>
      <c r="H9" s="28">
        <v>1</v>
      </c>
      <c r="I9" s="22">
        <v>2</v>
      </c>
      <c r="J9" s="28">
        <v>15</v>
      </c>
      <c r="K9" s="29">
        <v>58</v>
      </c>
      <c r="L9" s="22">
        <f>(17*K9)+(J9*K9)</f>
        <v>1856</v>
      </c>
      <c r="M9" s="28">
        <v>40</v>
      </c>
      <c r="N9" s="22">
        <f>M9*17</f>
        <v>680</v>
      </c>
      <c r="O9" s="28"/>
      <c r="P9" s="29"/>
      <c r="Q9" s="29"/>
      <c r="R9" s="22">
        <f>P9+(Q9*10)</f>
        <v>0</v>
      </c>
      <c r="S9" s="28"/>
      <c r="T9" s="29"/>
      <c r="U9" s="29"/>
      <c r="V9" s="22">
        <f>T9+(U9*10)</f>
        <v>0</v>
      </c>
      <c r="W9" s="28"/>
      <c r="X9" s="22">
        <f>W9*5</f>
        <v>0</v>
      </c>
      <c r="Y9" s="28"/>
      <c r="Z9" s="22">
        <f>Y9*5</f>
        <v>0</v>
      </c>
      <c r="AA9" s="28"/>
      <c r="AB9" s="23">
        <f>AA9*5</f>
        <v>0</v>
      </c>
      <c r="AC9" s="30"/>
      <c r="AD9" s="23">
        <f>AC9*10</f>
        <v>0</v>
      </c>
      <c r="AE9" s="30"/>
      <c r="AF9" s="23">
        <f>AE9*10</f>
        <v>0</v>
      </c>
      <c r="AG9" s="28"/>
      <c r="AH9" s="29"/>
      <c r="AI9" s="29"/>
      <c r="AJ9" s="31"/>
      <c r="AK9" s="32">
        <v>54</v>
      </c>
      <c r="AL9" s="26" t="str">
        <f>IF(AK9&lt;=50,"10","20")</f>
        <v>20</v>
      </c>
      <c r="AM9" s="27">
        <f>L9+N9+R9+V9+X9+Z9+AB9+AD9+AF9+AG9+AH9+AI9+AJ9+AL9</f>
        <v>2556</v>
      </c>
      <c r="AN9" s="93">
        <f>A9</f>
        <v>6</v>
      </c>
    </row>
    <row r="10" spans="1:40" x14ac:dyDescent="0.25">
      <c r="A10" s="16">
        <v>7</v>
      </c>
      <c r="B10" s="57" t="str">
        <f>REPLACE(C10,4,12,"************")</f>
        <v>ΜΑΡ************</v>
      </c>
      <c r="C10" s="98" t="s">
        <v>117</v>
      </c>
      <c r="D10" s="98" t="str">
        <f>REPLACE(E10,4,10,"*********")</f>
        <v>ΧΡΥ*********</v>
      </c>
      <c r="E10" s="98" t="s">
        <v>118</v>
      </c>
      <c r="F10" s="98" t="str">
        <f>REPLACE(G10,4,10,"*********")</f>
        <v>ΘΩΜ*********</v>
      </c>
      <c r="G10" s="18" t="s">
        <v>119</v>
      </c>
      <c r="H10" s="28">
        <v>1</v>
      </c>
      <c r="I10" s="22">
        <v>2</v>
      </c>
      <c r="J10" s="28">
        <v>17</v>
      </c>
      <c r="K10" s="29">
        <v>60</v>
      </c>
      <c r="L10" s="22">
        <f>(17*K10)+(J10*K10)</f>
        <v>2040</v>
      </c>
      <c r="M10" s="28">
        <v>20</v>
      </c>
      <c r="N10" s="22">
        <f>M10*17</f>
        <v>340</v>
      </c>
      <c r="O10" s="28"/>
      <c r="P10" s="29"/>
      <c r="Q10" s="29"/>
      <c r="R10" s="22">
        <f>P10+(Q10*10)</f>
        <v>0</v>
      </c>
      <c r="S10" s="28"/>
      <c r="T10" s="29"/>
      <c r="U10" s="29"/>
      <c r="V10" s="22">
        <f>T10+(U10*10)</f>
        <v>0</v>
      </c>
      <c r="W10" s="28">
        <v>3</v>
      </c>
      <c r="X10" s="22">
        <f>W10*5</f>
        <v>15</v>
      </c>
      <c r="Y10" s="28"/>
      <c r="Z10" s="22">
        <f>Y10*5</f>
        <v>0</v>
      </c>
      <c r="AA10" s="28">
        <v>3</v>
      </c>
      <c r="AB10" s="23">
        <f>AA10*5</f>
        <v>15</v>
      </c>
      <c r="AC10" s="30"/>
      <c r="AD10" s="23">
        <f>AC10*10</f>
        <v>0</v>
      </c>
      <c r="AE10" s="30"/>
      <c r="AF10" s="23">
        <f>AE10*10</f>
        <v>0</v>
      </c>
      <c r="AG10" s="28"/>
      <c r="AH10" s="54"/>
      <c r="AI10" s="55"/>
      <c r="AJ10" s="56"/>
      <c r="AK10" s="57">
        <v>43</v>
      </c>
      <c r="AL10" s="26" t="str">
        <f>IF(AK10&lt;=50,"10","20")</f>
        <v>10</v>
      </c>
      <c r="AM10" s="27">
        <f>L10+N10+R10+V10+X10+Z10+AB10+AD10+AF10+AG10+AH10+AI10+AJ10+AL10</f>
        <v>2420</v>
      </c>
      <c r="AN10" s="93">
        <f>A10</f>
        <v>7</v>
      </c>
    </row>
    <row r="11" spans="1:40" x14ac:dyDescent="0.25">
      <c r="A11" s="16">
        <v>8</v>
      </c>
      <c r="B11" s="57" t="str">
        <f>REPLACE(C11,4,12,"************")</f>
        <v>ΛΑΖ************</v>
      </c>
      <c r="C11" s="99" t="s">
        <v>105</v>
      </c>
      <c r="D11" s="98" t="str">
        <f>REPLACE(E11,4,10,"*********")</f>
        <v>ΔΕΣ*********</v>
      </c>
      <c r="E11" s="98" t="s">
        <v>106</v>
      </c>
      <c r="F11" s="98" t="str">
        <f>REPLACE(G11,4,10,"*********")</f>
        <v>ΑΝΤ*********</v>
      </c>
      <c r="G11" s="33" t="s">
        <v>75</v>
      </c>
      <c r="H11" s="34">
        <v>1</v>
      </c>
      <c r="I11" s="35">
        <v>2</v>
      </c>
      <c r="J11" s="34">
        <v>11</v>
      </c>
      <c r="K11" s="36">
        <v>60</v>
      </c>
      <c r="L11" s="22">
        <f>(17*K11)+(J11*K11)</f>
        <v>1680</v>
      </c>
      <c r="M11" s="34">
        <v>40</v>
      </c>
      <c r="N11" s="22">
        <f>M11*17</f>
        <v>680</v>
      </c>
      <c r="O11" s="34"/>
      <c r="P11" s="36"/>
      <c r="Q11" s="36"/>
      <c r="R11" s="22">
        <f>P11+(Q11*10)</f>
        <v>0</v>
      </c>
      <c r="S11" s="34">
        <v>4</v>
      </c>
      <c r="T11" s="36">
        <v>20</v>
      </c>
      <c r="U11" s="36">
        <v>1</v>
      </c>
      <c r="V11" s="22">
        <f>T11+(U11*10)</f>
        <v>30</v>
      </c>
      <c r="W11" s="34"/>
      <c r="X11" s="22">
        <f>W11*5</f>
        <v>0</v>
      </c>
      <c r="Y11" s="34"/>
      <c r="Z11" s="22">
        <f>Y11*5</f>
        <v>0</v>
      </c>
      <c r="AA11" s="34"/>
      <c r="AB11" s="23">
        <f>AA11*5</f>
        <v>0</v>
      </c>
      <c r="AC11" s="37"/>
      <c r="AD11" s="23">
        <f>AC11*10</f>
        <v>0</v>
      </c>
      <c r="AE11" s="37"/>
      <c r="AF11" s="23">
        <f>AE11*10</f>
        <v>0</v>
      </c>
      <c r="AG11" s="28"/>
      <c r="AH11" s="29"/>
      <c r="AI11" s="29"/>
      <c r="AJ11" s="31"/>
      <c r="AK11" s="32">
        <v>60</v>
      </c>
      <c r="AL11" s="26" t="str">
        <f>IF(AK11&lt;=50,"10","20")</f>
        <v>20</v>
      </c>
      <c r="AM11" s="27">
        <f>L11+N11+R11+V11+X11+Z11+AB11+AD11+AF11+AG11+AH11+AI11+AJ11+AL11</f>
        <v>2410</v>
      </c>
      <c r="AN11" s="93">
        <f>A11</f>
        <v>8</v>
      </c>
    </row>
    <row r="12" spans="1:40" x14ac:dyDescent="0.25">
      <c r="A12" s="16">
        <v>9</v>
      </c>
      <c r="B12" s="57" t="str">
        <f>REPLACE(C12,4,12,"************")</f>
        <v>ΣΩΜ************</v>
      </c>
      <c r="C12" s="98" t="s">
        <v>147</v>
      </c>
      <c r="D12" s="98" t="str">
        <f>REPLACE(E12,4,10,"*********")</f>
        <v>ΕΙΡ*********</v>
      </c>
      <c r="E12" s="98" t="s">
        <v>123</v>
      </c>
      <c r="F12" s="98" t="str">
        <f>REPLACE(G12,4,10,"*********")</f>
        <v>ΑΘΑ*********</v>
      </c>
      <c r="G12" s="18" t="s">
        <v>81</v>
      </c>
      <c r="H12" s="28">
        <v>1</v>
      </c>
      <c r="I12" s="22">
        <v>2</v>
      </c>
      <c r="J12" s="28">
        <v>13</v>
      </c>
      <c r="K12" s="29">
        <v>47</v>
      </c>
      <c r="L12" s="22">
        <f>(17*K12)+(J12*K12)</f>
        <v>1410</v>
      </c>
      <c r="M12" s="28">
        <v>40</v>
      </c>
      <c r="N12" s="22">
        <f>M12*17</f>
        <v>680</v>
      </c>
      <c r="O12" s="28">
        <v>4</v>
      </c>
      <c r="P12" s="29">
        <v>20</v>
      </c>
      <c r="Q12" s="29">
        <v>1</v>
      </c>
      <c r="R12" s="22">
        <f>P12+(Q12*10)</f>
        <v>30</v>
      </c>
      <c r="S12" s="28"/>
      <c r="T12" s="29"/>
      <c r="U12" s="29"/>
      <c r="V12" s="22">
        <f>T12+(U12*10)</f>
        <v>0</v>
      </c>
      <c r="W12" s="28"/>
      <c r="X12" s="22">
        <f>W12*5</f>
        <v>0</v>
      </c>
      <c r="Y12" s="28"/>
      <c r="Z12" s="22">
        <f>Y12*5</f>
        <v>0</v>
      </c>
      <c r="AA12" s="28"/>
      <c r="AB12" s="23">
        <f>AA12*5</f>
        <v>0</v>
      </c>
      <c r="AC12" s="30"/>
      <c r="AD12" s="23">
        <f>AC12*10</f>
        <v>0</v>
      </c>
      <c r="AE12" s="30"/>
      <c r="AF12" s="23">
        <f>AE12*10</f>
        <v>0</v>
      </c>
      <c r="AG12" s="28"/>
      <c r="AH12" s="29"/>
      <c r="AI12" s="29"/>
      <c r="AJ12" s="31"/>
      <c r="AK12" s="32">
        <v>59</v>
      </c>
      <c r="AL12" s="26" t="str">
        <f>IF(AK12&lt;=50,"10","20")</f>
        <v>20</v>
      </c>
      <c r="AM12" s="27">
        <f>L12+N12+R12+V12+X12+Z12+AB12+AD12+AF12+AG12+AH12+AI12+AJ12+AL12</f>
        <v>2140</v>
      </c>
      <c r="AN12" s="93">
        <f>A12</f>
        <v>9</v>
      </c>
    </row>
    <row r="13" spans="1:40" x14ac:dyDescent="0.25">
      <c r="A13" s="16">
        <v>10</v>
      </c>
      <c r="B13" s="57" t="str">
        <f>REPLACE(C13,4,12,"************")</f>
        <v>ΣΤΕ************</v>
      </c>
      <c r="C13" s="98" t="s">
        <v>146</v>
      </c>
      <c r="D13" s="98" t="str">
        <f>REPLACE(E13,4,10,"*********")</f>
        <v>ΑΝΑ*********</v>
      </c>
      <c r="E13" s="98" t="s">
        <v>64</v>
      </c>
      <c r="F13" s="98" t="str">
        <f>REPLACE(G13,4,10,"*********")</f>
        <v>ΘΩΜ*********</v>
      </c>
      <c r="G13" s="18" t="s">
        <v>119</v>
      </c>
      <c r="H13" s="28">
        <v>1</v>
      </c>
      <c r="I13" s="22">
        <v>2</v>
      </c>
      <c r="J13" s="28">
        <v>13</v>
      </c>
      <c r="K13" s="29">
        <v>40</v>
      </c>
      <c r="L13" s="22">
        <f>(17*K13)+(J13*K13)</f>
        <v>1200</v>
      </c>
      <c r="M13" s="28">
        <v>40</v>
      </c>
      <c r="N13" s="22">
        <f>M13*17</f>
        <v>680</v>
      </c>
      <c r="O13" s="28"/>
      <c r="P13" s="29"/>
      <c r="Q13" s="29"/>
      <c r="R13" s="22">
        <f>P13+(Q13*10)</f>
        <v>0</v>
      </c>
      <c r="S13" s="28"/>
      <c r="T13" s="29"/>
      <c r="U13" s="29"/>
      <c r="V13" s="22">
        <f>T13+(U13*10)</f>
        <v>0</v>
      </c>
      <c r="W13" s="28"/>
      <c r="X13" s="22">
        <f>W13*5</f>
        <v>0</v>
      </c>
      <c r="Y13" s="28"/>
      <c r="Z13" s="22">
        <f>Y13*5</f>
        <v>0</v>
      </c>
      <c r="AA13" s="28"/>
      <c r="AB13" s="23">
        <f>AA13*5</f>
        <v>0</v>
      </c>
      <c r="AC13" s="30"/>
      <c r="AD13" s="23">
        <f>AC13*10</f>
        <v>0</v>
      </c>
      <c r="AE13" s="30"/>
      <c r="AF13" s="23">
        <f>AE13*10</f>
        <v>0</v>
      </c>
      <c r="AG13" s="28"/>
      <c r="AH13" s="29"/>
      <c r="AI13" s="29"/>
      <c r="AJ13" s="31"/>
      <c r="AK13" s="32">
        <v>52</v>
      </c>
      <c r="AL13" s="26" t="str">
        <f>IF(AK13&lt;=50,"10","20")</f>
        <v>20</v>
      </c>
      <c r="AM13" s="27">
        <f>L13+N13+R13+V13+X13+Z13+AB13+AD13+AF13+AG13+AH13+AI13+AJ13+AL13</f>
        <v>1900</v>
      </c>
      <c r="AN13" s="93">
        <f>A13</f>
        <v>10</v>
      </c>
    </row>
    <row r="14" spans="1:40" x14ac:dyDescent="0.25">
      <c r="A14" s="16">
        <v>11</v>
      </c>
      <c r="B14" s="57" t="str">
        <f>REPLACE(C14,4,12,"************")</f>
        <v>ΚΕΧ************</v>
      </c>
      <c r="C14" s="98" t="s">
        <v>98</v>
      </c>
      <c r="D14" s="98" t="str">
        <f>REPLACE(E14,4,10,"*********")</f>
        <v>ΕΛΕ*********</v>
      </c>
      <c r="E14" s="98" t="s">
        <v>71</v>
      </c>
      <c r="F14" s="98" t="str">
        <f>REPLACE(G14,4,10,"*********")</f>
        <v>ΒΑΣ*********</v>
      </c>
      <c r="G14" s="18" t="s">
        <v>99</v>
      </c>
      <c r="H14" s="28">
        <v>1</v>
      </c>
      <c r="I14" s="22">
        <v>2</v>
      </c>
      <c r="J14" s="28">
        <v>10</v>
      </c>
      <c r="K14" s="29">
        <v>50</v>
      </c>
      <c r="L14" s="22">
        <f>(17*K14)+(J14*K14)</f>
        <v>1350</v>
      </c>
      <c r="M14" s="28">
        <v>30</v>
      </c>
      <c r="N14" s="22">
        <f>M14*17</f>
        <v>510</v>
      </c>
      <c r="O14" s="28"/>
      <c r="P14" s="29"/>
      <c r="Q14" s="29"/>
      <c r="R14" s="22">
        <f>P14+(Q14*10)</f>
        <v>0</v>
      </c>
      <c r="S14" s="28"/>
      <c r="T14" s="29"/>
      <c r="U14" s="29"/>
      <c r="V14" s="22">
        <f>T14+(U14*10)</f>
        <v>0</v>
      </c>
      <c r="W14" s="28"/>
      <c r="X14" s="22">
        <f>W14*5</f>
        <v>0</v>
      </c>
      <c r="Y14" s="28"/>
      <c r="Z14" s="22">
        <f>Y14*5</f>
        <v>0</v>
      </c>
      <c r="AA14" s="28">
        <v>1</v>
      </c>
      <c r="AB14" s="23">
        <f>AA14*5</f>
        <v>5</v>
      </c>
      <c r="AC14" s="30"/>
      <c r="AD14" s="23">
        <f>AC14*10</f>
        <v>0</v>
      </c>
      <c r="AE14" s="30"/>
      <c r="AF14" s="23">
        <f>AE14*10</f>
        <v>0</v>
      </c>
      <c r="AG14" s="28"/>
      <c r="AH14" s="29"/>
      <c r="AI14" s="29"/>
      <c r="AJ14" s="31"/>
      <c r="AK14" s="32">
        <v>40</v>
      </c>
      <c r="AL14" s="26" t="str">
        <f>IF(AK14&lt;=50,"10","20")</f>
        <v>10</v>
      </c>
      <c r="AM14" s="27">
        <f>L14+N14+R14+V14+X14+Z14+AB14+AD14+AF14+AG14+AH14+AI14+AJ14+AL14</f>
        <v>1875</v>
      </c>
      <c r="AN14" s="93">
        <f>A14</f>
        <v>11</v>
      </c>
    </row>
    <row r="15" spans="1:40" x14ac:dyDescent="0.25">
      <c r="A15" s="16">
        <v>12</v>
      </c>
      <c r="B15" s="57" t="str">
        <f>REPLACE(C15,4,12,"************")</f>
        <v>ΤΣΑ************</v>
      </c>
      <c r="C15" s="98" t="s">
        <v>153</v>
      </c>
      <c r="D15" s="98" t="str">
        <f>REPLACE(E15,4,10,"*********")</f>
        <v>ΕΥΑ*********</v>
      </c>
      <c r="E15" s="98" t="s">
        <v>154</v>
      </c>
      <c r="F15" s="98" t="str">
        <f>REPLACE(G15,4,10,"*********")</f>
        <v>ΑΝΑ*********</v>
      </c>
      <c r="G15" s="18" t="s">
        <v>78</v>
      </c>
      <c r="H15" s="28">
        <v>1</v>
      </c>
      <c r="I15" s="22"/>
      <c r="J15" s="28">
        <v>11</v>
      </c>
      <c r="K15" s="29">
        <v>40</v>
      </c>
      <c r="L15" s="22">
        <f>(17*K15)+(J15*K15)</f>
        <v>1120</v>
      </c>
      <c r="M15" s="28">
        <v>40</v>
      </c>
      <c r="N15" s="22">
        <f>M15*17</f>
        <v>680</v>
      </c>
      <c r="O15" s="45">
        <v>3</v>
      </c>
      <c r="P15" s="47">
        <v>20</v>
      </c>
      <c r="Q15" s="47"/>
      <c r="R15" s="22">
        <f>P15+(Q15*10)</f>
        <v>20</v>
      </c>
      <c r="S15" s="28"/>
      <c r="T15" s="29"/>
      <c r="U15" s="29"/>
      <c r="V15" s="22">
        <f>T15+(U15*10)</f>
        <v>0</v>
      </c>
      <c r="W15" s="28"/>
      <c r="X15" s="22">
        <f>W15*5</f>
        <v>0</v>
      </c>
      <c r="Y15" s="28"/>
      <c r="Z15" s="22">
        <f>Y15*5</f>
        <v>0</v>
      </c>
      <c r="AA15" s="28"/>
      <c r="AB15" s="23">
        <f>AA15*5</f>
        <v>0</v>
      </c>
      <c r="AC15" s="30"/>
      <c r="AD15" s="23">
        <f>AC15*10</f>
        <v>0</v>
      </c>
      <c r="AE15" s="30"/>
      <c r="AF15" s="23">
        <f>AE15*10</f>
        <v>0</v>
      </c>
      <c r="AG15" s="28"/>
      <c r="AH15" s="29"/>
      <c r="AI15" s="29"/>
      <c r="AJ15" s="31"/>
      <c r="AK15" s="32">
        <v>63</v>
      </c>
      <c r="AL15" s="26" t="str">
        <f>IF(AK15&lt;=50,"10","20")</f>
        <v>20</v>
      </c>
      <c r="AM15" s="27">
        <f>L15+N15+R15+V15+X15+Z15+AB15+AD15+AF15+AG15+AH15+AI15+AJ15+AL15</f>
        <v>1840</v>
      </c>
      <c r="AN15" s="93">
        <f>A15</f>
        <v>12</v>
      </c>
    </row>
    <row r="16" spans="1:40" x14ac:dyDescent="0.25">
      <c r="A16" s="16">
        <v>13</v>
      </c>
      <c r="B16" s="57" t="str">
        <f>REPLACE(C16,4,12,"************")</f>
        <v>ΤΑΣ************</v>
      </c>
      <c r="C16" s="98" t="s">
        <v>148</v>
      </c>
      <c r="D16" s="98" t="str">
        <f>REPLACE(E16,4,10,"*********")</f>
        <v>ΔΗΜ*********</v>
      </c>
      <c r="E16" s="98" t="s">
        <v>55</v>
      </c>
      <c r="F16" s="98" t="str">
        <f>REPLACE(G16,4,10,"*********")</f>
        <v>ΒΑΣ*********</v>
      </c>
      <c r="G16" s="18" t="s">
        <v>99</v>
      </c>
      <c r="H16" s="28">
        <v>2</v>
      </c>
      <c r="I16" s="22">
        <v>1</v>
      </c>
      <c r="J16" s="28">
        <v>2</v>
      </c>
      <c r="K16" s="29">
        <v>54</v>
      </c>
      <c r="L16" s="22">
        <f>(17*K16)+(J16*K16)</f>
        <v>1026</v>
      </c>
      <c r="M16" s="28">
        <v>40</v>
      </c>
      <c r="N16" s="22">
        <f>M16*17</f>
        <v>680</v>
      </c>
      <c r="O16" s="28">
        <v>5</v>
      </c>
      <c r="P16" s="29">
        <v>20</v>
      </c>
      <c r="Q16" s="29">
        <v>2</v>
      </c>
      <c r="R16" s="22">
        <f>P16+(Q16*10)</f>
        <v>40</v>
      </c>
      <c r="S16" s="28"/>
      <c r="T16" s="29"/>
      <c r="U16" s="29"/>
      <c r="V16" s="22">
        <f>T16+(U16*10)</f>
        <v>0</v>
      </c>
      <c r="W16" s="28"/>
      <c r="X16" s="22">
        <f>W16*5</f>
        <v>0</v>
      </c>
      <c r="Y16" s="28"/>
      <c r="Z16" s="22">
        <f>Y16*5</f>
        <v>0</v>
      </c>
      <c r="AA16" s="28"/>
      <c r="AB16" s="23">
        <f>AA16*5</f>
        <v>0</v>
      </c>
      <c r="AC16" s="30"/>
      <c r="AD16" s="23">
        <f>AC16*10</f>
        <v>0</v>
      </c>
      <c r="AE16" s="30"/>
      <c r="AF16" s="23">
        <f>AE16*10</f>
        <v>0</v>
      </c>
      <c r="AG16" s="28"/>
      <c r="AH16" s="29"/>
      <c r="AI16" s="29"/>
      <c r="AJ16" s="31"/>
      <c r="AK16" s="32">
        <v>64</v>
      </c>
      <c r="AL16" s="26" t="str">
        <f>IF(AK16&lt;=50,"10","20")</f>
        <v>20</v>
      </c>
      <c r="AM16" s="27">
        <f>L16+N16+R16+V16+X16+Z16+AB16+AD16+AF16+AG16+AH16+AI16+AJ16+AL16</f>
        <v>1766</v>
      </c>
      <c r="AN16" s="93">
        <f>A16</f>
        <v>13</v>
      </c>
    </row>
    <row r="17" spans="1:40" x14ac:dyDescent="0.25">
      <c r="A17" s="16">
        <v>14</v>
      </c>
      <c r="B17" s="57" t="str">
        <f>REPLACE(C17,4,12,"************")</f>
        <v>ΔΗΜ************</v>
      </c>
      <c r="C17" s="98" t="s">
        <v>76</v>
      </c>
      <c r="D17" s="98" t="str">
        <f>REPLACE(E17,4,10,"*********")</f>
        <v>ΒΑΣ*********</v>
      </c>
      <c r="E17" s="98" t="s">
        <v>77</v>
      </c>
      <c r="F17" s="98" t="str">
        <f>REPLACE(G17,4,10,"*********")</f>
        <v>ΑΝΑ*********</v>
      </c>
      <c r="G17" s="18" t="s">
        <v>78</v>
      </c>
      <c r="H17" s="28">
        <v>1</v>
      </c>
      <c r="I17" s="22">
        <v>2</v>
      </c>
      <c r="J17" s="28">
        <v>17</v>
      </c>
      <c r="K17" s="29">
        <v>30</v>
      </c>
      <c r="L17" s="22">
        <f>(17*K17)+(J17*K17)</f>
        <v>1020</v>
      </c>
      <c r="M17" s="28">
        <v>40</v>
      </c>
      <c r="N17" s="22">
        <f>M17*17</f>
        <v>680</v>
      </c>
      <c r="O17" s="28"/>
      <c r="P17" s="29"/>
      <c r="Q17" s="29"/>
      <c r="R17" s="22">
        <f>P17+(Q17*10)</f>
        <v>0</v>
      </c>
      <c r="S17" s="28"/>
      <c r="T17" s="29"/>
      <c r="U17" s="29"/>
      <c r="V17" s="22">
        <f>T17+(U17*10)</f>
        <v>0</v>
      </c>
      <c r="W17" s="28"/>
      <c r="X17" s="22">
        <f>W17*5</f>
        <v>0</v>
      </c>
      <c r="Y17" s="28"/>
      <c r="Z17" s="22">
        <f>Y17*5</f>
        <v>0</v>
      </c>
      <c r="AA17" s="28">
        <v>2</v>
      </c>
      <c r="AB17" s="23">
        <f>AA17*5</f>
        <v>10</v>
      </c>
      <c r="AC17" s="30"/>
      <c r="AD17" s="23">
        <f>AC17*10</f>
        <v>0</v>
      </c>
      <c r="AE17" s="30"/>
      <c r="AF17" s="23">
        <f>AE17*10</f>
        <v>0</v>
      </c>
      <c r="AG17" s="28"/>
      <c r="AH17" s="29"/>
      <c r="AI17" s="29"/>
      <c r="AJ17" s="31"/>
      <c r="AK17" s="32">
        <v>38</v>
      </c>
      <c r="AL17" s="26" t="str">
        <f>IF(AK17&lt;=50,"10","20")</f>
        <v>10</v>
      </c>
      <c r="AM17" s="27">
        <f>L17+N17+R17+V17+X17+Z17+AB17+AD17+AF17+AG17+AH17+AI17+AJ17+AL17</f>
        <v>1720</v>
      </c>
      <c r="AN17" s="93">
        <f>A17</f>
        <v>14</v>
      </c>
    </row>
    <row r="18" spans="1:40" x14ac:dyDescent="0.25">
      <c r="A18" s="16">
        <v>15</v>
      </c>
      <c r="B18" s="57" t="str">
        <f>REPLACE(C18,4,12,"************")</f>
        <v>ΚΑΛ************</v>
      </c>
      <c r="C18" s="100" t="s">
        <v>87</v>
      </c>
      <c r="D18" s="98" t="str">
        <f>REPLACE(E18,4,10,"*********")</f>
        <v>ΕΛΕ*********</v>
      </c>
      <c r="E18" s="100" t="s">
        <v>71</v>
      </c>
      <c r="F18" s="98" t="str">
        <f>REPLACE(G18,4,10,"*********")</f>
        <v>ΜΙΧ*********</v>
      </c>
      <c r="G18" s="17" t="s">
        <v>88</v>
      </c>
      <c r="H18" s="28">
        <v>1</v>
      </c>
      <c r="I18" s="22">
        <v>2</v>
      </c>
      <c r="J18" s="28">
        <v>10</v>
      </c>
      <c r="K18" s="29">
        <v>30</v>
      </c>
      <c r="L18" s="22">
        <f>(17*K18)+(J18*K18)</f>
        <v>810</v>
      </c>
      <c r="M18" s="28"/>
      <c r="N18" s="22">
        <f>M18*17</f>
        <v>0</v>
      </c>
      <c r="O18" s="28"/>
      <c r="P18" s="29"/>
      <c r="Q18" s="29"/>
      <c r="R18" s="22">
        <f>P18+(Q18*10)</f>
        <v>0</v>
      </c>
      <c r="S18" s="28"/>
      <c r="T18" s="29"/>
      <c r="U18" s="29"/>
      <c r="V18" s="22">
        <f>T18+(U18*10)</f>
        <v>0</v>
      </c>
      <c r="W18" s="28"/>
      <c r="X18" s="22">
        <f>W18*5</f>
        <v>0</v>
      </c>
      <c r="Y18" s="28"/>
      <c r="Z18" s="22">
        <f>Y18*5</f>
        <v>0</v>
      </c>
      <c r="AA18" s="28"/>
      <c r="AB18" s="23">
        <f>AA18*5</f>
        <v>0</v>
      </c>
      <c r="AC18" s="30"/>
      <c r="AD18" s="23">
        <f>AC18*10</f>
        <v>0</v>
      </c>
      <c r="AE18" s="30"/>
      <c r="AF18" s="23">
        <f>AE18*10</f>
        <v>0</v>
      </c>
      <c r="AG18" s="28"/>
      <c r="AH18" s="29"/>
      <c r="AI18" s="29"/>
      <c r="AJ18" s="31"/>
      <c r="AK18" s="32">
        <v>51</v>
      </c>
      <c r="AL18" s="26" t="str">
        <f>IF(AK18&lt;=50,"10","20")</f>
        <v>20</v>
      </c>
      <c r="AM18" s="27">
        <f>L18+N18+R18+V18+X18+Z18+AB18+AD18+AF18+AG18+AH18+AI18+AJ18+AL18</f>
        <v>830</v>
      </c>
      <c r="AN18" s="93">
        <f>A18</f>
        <v>15</v>
      </c>
    </row>
    <row r="19" spans="1:40" x14ac:dyDescent="0.25">
      <c r="A19" s="16">
        <v>16</v>
      </c>
      <c r="B19" s="57" t="str">
        <f>REPLACE(C19,4,12,"************")</f>
        <v>ΜΥΛ************</v>
      </c>
      <c r="C19" s="98" t="s">
        <v>134</v>
      </c>
      <c r="D19" s="98" t="str">
        <f>REPLACE(E19,4,10,"*********")</f>
        <v>ΒΑΡ*********</v>
      </c>
      <c r="E19" s="98" t="s">
        <v>135</v>
      </c>
      <c r="F19" s="98" t="str">
        <f>REPLACE(G19,4,10,"*********")</f>
        <v>ΝΙΚ*********</v>
      </c>
      <c r="G19" s="18" t="s">
        <v>62</v>
      </c>
      <c r="H19" s="28">
        <v>2</v>
      </c>
      <c r="I19" s="22">
        <v>1</v>
      </c>
      <c r="J19" s="28">
        <v>5</v>
      </c>
      <c r="K19" s="29">
        <v>20</v>
      </c>
      <c r="L19" s="22">
        <f>(17*K19)+(J19*K19)</f>
        <v>440</v>
      </c>
      <c r="M19" s="28">
        <v>20</v>
      </c>
      <c r="N19" s="22">
        <f>M19*17</f>
        <v>340</v>
      </c>
      <c r="O19" s="28"/>
      <c r="P19" s="29"/>
      <c r="Q19" s="29"/>
      <c r="R19" s="22">
        <f>P19+(Q19*10)</f>
        <v>0</v>
      </c>
      <c r="S19" s="28"/>
      <c r="T19" s="29"/>
      <c r="U19" s="29"/>
      <c r="V19" s="22">
        <f>T19+(U19*10)</f>
        <v>0</v>
      </c>
      <c r="W19" s="28"/>
      <c r="X19" s="22">
        <f>W19*5</f>
        <v>0</v>
      </c>
      <c r="Y19" s="28"/>
      <c r="Z19" s="22">
        <f>Y19*5</f>
        <v>0</v>
      </c>
      <c r="AA19" s="28"/>
      <c r="AB19" s="23">
        <f>AA19*5</f>
        <v>0</v>
      </c>
      <c r="AC19" s="30"/>
      <c r="AD19" s="23">
        <f>AC19*10</f>
        <v>0</v>
      </c>
      <c r="AE19" s="30"/>
      <c r="AF19" s="23">
        <f>AE19*10</f>
        <v>0</v>
      </c>
      <c r="AG19" s="28"/>
      <c r="AH19" s="29"/>
      <c r="AI19" s="29"/>
      <c r="AJ19" s="31"/>
      <c r="AK19" s="32">
        <v>38</v>
      </c>
      <c r="AL19" s="26" t="str">
        <f>IF(AK19&lt;=50,"10","20")</f>
        <v>10</v>
      </c>
      <c r="AM19" s="27">
        <f>L19+N19+R19+V19+X19+Z19+AB19+AD19+AF19+AG19+AH19+AI19+AJ19+AL19</f>
        <v>790</v>
      </c>
      <c r="AN19" s="93">
        <f>A19</f>
        <v>16</v>
      </c>
    </row>
    <row r="20" spans="1:40" x14ac:dyDescent="0.25">
      <c r="A20" s="16">
        <v>17</v>
      </c>
      <c r="B20" s="57" t="str">
        <f>REPLACE(C20,4,12,"************")</f>
        <v>ΓΕΩ************</v>
      </c>
      <c r="C20" s="98" t="s">
        <v>63</v>
      </c>
      <c r="D20" s="98" t="str">
        <f>REPLACE(E20,4,10,"*********")</f>
        <v>ΓΕΩ*********</v>
      </c>
      <c r="E20" s="98" t="s">
        <v>66</v>
      </c>
      <c r="F20" s="98" t="str">
        <f>REPLACE(G20,4,10,"*********")</f>
        <v>ΑΛΕ*********</v>
      </c>
      <c r="G20" s="18" t="s">
        <v>67</v>
      </c>
      <c r="H20" s="28">
        <v>1</v>
      </c>
      <c r="I20" s="22">
        <v>2</v>
      </c>
      <c r="J20" s="28">
        <v>7</v>
      </c>
      <c r="K20" s="29">
        <v>10</v>
      </c>
      <c r="L20" s="22">
        <f>(17*K20)+(J20*K20)</f>
        <v>240</v>
      </c>
      <c r="M20" s="28">
        <v>20</v>
      </c>
      <c r="N20" s="22">
        <f>M20*17</f>
        <v>340</v>
      </c>
      <c r="O20" s="28"/>
      <c r="P20" s="29"/>
      <c r="Q20" s="29"/>
      <c r="R20" s="22">
        <f>P20+(Q20*10)</f>
        <v>0</v>
      </c>
      <c r="S20" s="28"/>
      <c r="T20" s="29"/>
      <c r="U20" s="29"/>
      <c r="V20" s="22">
        <f>T20+(U20*10)</f>
        <v>0</v>
      </c>
      <c r="W20" s="28"/>
      <c r="X20" s="22">
        <f>W20*5</f>
        <v>0</v>
      </c>
      <c r="Y20" s="28"/>
      <c r="Z20" s="22">
        <f>Y20*5</f>
        <v>0</v>
      </c>
      <c r="AA20" s="28"/>
      <c r="AB20" s="23">
        <f>AA20*5</f>
        <v>0</v>
      </c>
      <c r="AC20" s="30"/>
      <c r="AD20" s="23">
        <f>AC20*10</f>
        <v>0</v>
      </c>
      <c r="AE20" s="30"/>
      <c r="AF20" s="23">
        <f>AE20*10</f>
        <v>0</v>
      </c>
      <c r="AG20" s="28"/>
      <c r="AH20" s="29"/>
      <c r="AI20" s="29"/>
      <c r="AJ20" s="31"/>
      <c r="AK20" s="32">
        <v>55</v>
      </c>
      <c r="AL20" s="26" t="str">
        <f>IF(AK20&lt;=50,"10","20")</f>
        <v>20</v>
      </c>
      <c r="AM20" s="27">
        <f>L20+N20+R20+V20+X20+Z20+AB20+AD20+AF20+AG20+AH20+AI20+AJ20+AL20</f>
        <v>600</v>
      </c>
      <c r="AN20" s="93">
        <f>A20</f>
        <v>17</v>
      </c>
    </row>
    <row r="21" spans="1:40" x14ac:dyDescent="0.25">
      <c r="A21" s="16">
        <v>18</v>
      </c>
      <c r="B21" s="57" t="str">
        <f>REPLACE(C21,4,12,"************")</f>
        <v>ΑΝΑ************</v>
      </c>
      <c r="C21" s="98" t="s">
        <v>54</v>
      </c>
      <c r="D21" s="98" t="str">
        <f>REPLACE(E21,4,10,"*********")</f>
        <v>ΔΗΜ*********</v>
      </c>
      <c r="E21" s="98" t="s">
        <v>55</v>
      </c>
      <c r="F21" s="98" t="str">
        <f>REPLACE(G21,4,10,"*********")</f>
        <v>ΚΩΝ*********</v>
      </c>
      <c r="G21" s="18" t="s">
        <v>56</v>
      </c>
      <c r="H21" s="28">
        <v>2</v>
      </c>
      <c r="I21" s="22">
        <v>1</v>
      </c>
      <c r="J21" s="28">
        <v>3</v>
      </c>
      <c r="K21" s="29">
        <v>20</v>
      </c>
      <c r="L21" s="22">
        <f>(17*K21)+(J21*K21)</f>
        <v>400</v>
      </c>
      <c r="M21" s="28">
        <v>10</v>
      </c>
      <c r="N21" s="22">
        <f>M21*17</f>
        <v>170</v>
      </c>
      <c r="O21" s="28"/>
      <c r="P21" s="29"/>
      <c r="Q21" s="29"/>
      <c r="R21" s="22">
        <f>P21+(Q21*10)</f>
        <v>0</v>
      </c>
      <c r="S21" s="28"/>
      <c r="T21" s="29"/>
      <c r="U21" s="29"/>
      <c r="V21" s="22">
        <f>T21+(U21*10)</f>
        <v>0</v>
      </c>
      <c r="W21" s="28"/>
      <c r="X21" s="22">
        <f>W21*5</f>
        <v>0</v>
      </c>
      <c r="Y21" s="28"/>
      <c r="Z21" s="22">
        <f>Y21*5</f>
        <v>0</v>
      </c>
      <c r="AA21" s="28"/>
      <c r="AB21" s="23">
        <f>AA21*5</f>
        <v>0</v>
      </c>
      <c r="AC21" s="30"/>
      <c r="AD21" s="23">
        <f>AC21*10</f>
        <v>0</v>
      </c>
      <c r="AE21" s="30"/>
      <c r="AF21" s="23">
        <f>AE21*10</f>
        <v>0</v>
      </c>
      <c r="AG21" s="28"/>
      <c r="AH21" s="29"/>
      <c r="AI21" s="29"/>
      <c r="AJ21" s="31"/>
      <c r="AK21" s="32">
        <v>60</v>
      </c>
      <c r="AL21" s="26" t="str">
        <f>IF(AK21&lt;=50,"10","20")</f>
        <v>20</v>
      </c>
      <c r="AM21" s="27">
        <f>L21+N21+R21+V21+X21+Z21+AB21+AD21+AF21+AG21+AH21+AI21+AJ21+AL21</f>
        <v>590</v>
      </c>
      <c r="AN21" s="93">
        <f>A21</f>
        <v>18</v>
      </c>
    </row>
    <row r="22" spans="1:40" x14ac:dyDescent="0.25">
      <c r="A22" s="16">
        <v>19</v>
      </c>
      <c r="B22" s="57" t="str">
        <f>REPLACE(C22,4,12,"************")</f>
        <v>ΜΗΝ************</v>
      </c>
      <c r="C22" s="98" t="s">
        <v>126</v>
      </c>
      <c r="D22" s="98" t="str">
        <f>REPLACE(E22,4,10,"*********")</f>
        <v>ΘΕΑ*********</v>
      </c>
      <c r="E22" s="98" t="s">
        <v>127</v>
      </c>
      <c r="F22" s="98" t="str">
        <f>REPLACE(G22,4,10,"*********")</f>
        <v>ΝΙΚ*********</v>
      </c>
      <c r="G22" s="18" t="s">
        <v>62</v>
      </c>
      <c r="H22" s="28">
        <v>1</v>
      </c>
      <c r="I22" s="22">
        <v>2</v>
      </c>
      <c r="J22" s="28">
        <v>10</v>
      </c>
      <c r="K22" s="29">
        <v>5</v>
      </c>
      <c r="L22" s="22">
        <f>(17*K22)+(J22*K22)</f>
        <v>135</v>
      </c>
      <c r="M22" s="28">
        <v>18</v>
      </c>
      <c r="N22" s="22">
        <f>M22*17</f>
        <v>306</v>
      </c>
      <c r="O22" s="28">
        <v>4</v>
      </c>
      <c r="P22" s="29">
        <v>20</v>
      </c>
      <c r="Q22" s="29">
        <v>1</v>
      </c>
      <c r="R22" s="22">
        <f>P22+(Q22*10)</f>
        <v>30</v>
      </c>
      <c r="S22" s="28"/>
      <c r="T22" s="29"/>
      <c r="U22" s="29"/>
      <c r="V22" s="22">
        <f>T22+(U22*10)</f>
        <v>0</v>
      </c>
      <c r="W22" s="28"/>
      <c r="X22" s="22">
        <f>W22*5</f>
        <v>0</v>
      </c>
      <c r="Y22" s="28"/>
      <c r="Z22" s="22">
        <f>Y22*5</f>
        <v>0</v>
      </c>
      <c r="AA22" s="28">
        <v>1</v>
      </c>
      <c r="AB22" s="23">
        <f>AA22*5</f>
        <v>5</v>
      </c>
      <c r="AC22" s="30"/>
      <c r="AD22" s="23">
        <f>AC22*10</f>
        <v>0</v>
      </c>
      <c r="AE22" s="30"/>
      <c r="AF22" s="23">
        <f>AE22*10</f>
        <v>0</v>
      </c>
      <c r="AG22" s="28"/>
      <c r="AH22" s="54"/>
      <c r="AI22" s="55"/>
      <c r="AJ22" s="56"/>
      <c r="AK22" s="57">
        <v>48</v>
      </c>
      <c r="AL22" s="26" t="str">
        <f>IF(AK22&lt;=50,"10","20")</f>
        <v>10</v>
      </c>
      <c r="AM22" s="27">
        <f>L22+N22+R22+V22+X22+Z22+AB22+AD22+AF22+AG22+AH22+AI22+AJ22+AL22</f>
        <v>486</v>
      </c>
      <c r="AN22" s="93">
        <f>A22</f>
        <v>19</v>
      </c>
    </row>
    <row r="23" spans="1:40" x14ac:dyDescent="0.25">
      <c r="A23" s="16">
        <v>20</v>
      </c>
      <c r="B23" s="57" t="str">
        <f>REPLACE(C23,4,12,"************")</f>
        <v>ΤΖΗ************</v>
      </c>
      <c r="C23" s="98" t="s">
        <v>151</v>
      </c>
      <c r="D23" s="98" t="str">
        <f>REPLACE(E23,4,10,"*********")</f>
        <v>ΕΥΔ*********</v>
      </c>
      <c r="E23" s="98" t="s">
        <v>152</v>
      </c>
      <c r="F23" s="98" t="str">
        <f>REPLACE(G23,4,10,"*********")</f>
        <v>ΧΡΗ*********</v>
      </c>
      <c r="G23" s="18" t="s">
        <v>104</v>
      </c>
      <c r="H23" s="28">
        <v>1</v>
      </c>
      <c r="I23" s="22">
        <v>2</v>
      </c>
      <c r="J23" s="28"/>
      <c r="K23" s="29"/>
      <c r="L23" s="22">
        <f>(17*K23)+(J23*K23)</f>
        <v>0</v>
      </c>
      <c r="M23" s="28">
        <v>18</v>
      </c>
      <c r="N23" s="22">
        <f>M23*17</f>
        <v>306</v>
      </c>
      <c r="O23" s="28"/>
      <c r="P23" s="29"/>
      <c r="Q23" s="29"/>
      <c r="R23" s="22">
        <f>P23+(Q23*10)</f>
        <v>0</v>
      </c>
      <c r="S23" s="28">
        <v>5</v>
      </c>
      <c r="T23" s="29">
        <v>20</v>
      </c>
      <c r="U23" s="29">
        <v>2</v>
      </c>
      <c r="V23" s="22">
        <f>T23+(U23*10)</f>
        <v>40</v>
      </c>
      <c r="W23" s="28">
        <v>3</v>
      </c>
      <c r="X23" s="22">
        <f>W23*5</f>
        <v>15</v>
      </c>
      <c r="Y23" s="28"/>
      <c r="Z23" s="22">
        <f>Y23*5</f>
        <v>0</v>
      </c>
      <c r="AA23" s="28">
        <v>3</v>
      </c>
      <c r="AB23" s="23">
        <f>AA23*5</f>
        <v>15</v>
      </c>
      <c r="AC23" s="30">
        <v>3</v>
      </c>
      <c r="AD23" s="23">
        <f>AC23*10</f>
        <v>30</v>
      </c>
      <c r="AE23" s="30"/>
      <c r="AF23" s="23">
        <f>AE23*10</f>
        <v>0</v>
      </c>
      <c r="AG23" s="28"/>
      <c r="AH23" s="29"/>
      <c r="AI23" s="29"/>
      <c r="AJ23" s="31"/>
      <c r="AK23" s="32">
        <v>43</v>
      </c>
      <c r="AL23" s="26" t="str">
        <f>IF(AK23&lt;=50,"10","20")</f>
        <v>10</v>
      </c>
      <c r="AM23" s="27">
        <f>L23+N23+R23+V23+X23+Z23+AB23+AD23+AF23+AG23+AH23+AI23+AJ23+AL23</f>
        <v>416</v>
      </c>
      <c r="AN23" s="93">
        <f>A23</f>
        <v>20</v>
      </c>
    </row>
    <row r="24" spans="1:40" x14ac:dyDescent="0.25">
      <c r="A24" s="16">
        <v>21</v>
      </c>
      <c r="B24" s="57" t="str">
        <f>REPLACE(C24,4,12,"************")</f>
        <v>ΡΟΥ************</v>
      </c>
      <c r="C24" s="99" t="s">
        <v>142</v>
      </c>
      <c r="D24" s="98" t="str">
        <f>REPLACE(E24,4,10,"*********")</f>
        <v>ΠΑΝ*********</v>
      </c>
      <c r="E24" s="98" t="s">
        <v>143</v>
      </c>
      <c r="F24" s="98" t="str">
        <f>REPLACE(G24,4,10,"*********")</f>
        <v>ΔΗΜ*********</v>
      </c>
      <c r="G24" s="33" t="s">
        <v>144</v>
      </c>
      <c r="H24" s="34">
        <v>2</v>
      </c>
      <c r="I24" s="35">
        <v>1</v>
      </c>
      <c r="J24" s="28"/>
      <c r="K24" s="29"/>
      <c r="L24" s="22">
        <f>(17*K24)+(J24*K24)</f>
        <v>0</v>
      </c>
      <c r="M24" s="34">
        <v>10</v>
      </c>
      <c r="N24" s="22">
        <f>M24*17</f>
        <v>170</v>
      </c>
      <c r="O24" s="34"/>
      <c r="P24" s="36"/>
      <c r="Q24" s="36"/>
      <c r="R24" s="22">
        <f>P24+(Q24*10)</f>
        <v>0</v>
      </c>
      <c r="S24" s="28">
        <v>5</v>
      </c>
      <c r="T24" s="29">
        <v>20</v>
      </c>
      <c r="U24" s="29">
        <v>2</v>
      </c>
      <c r="V24" s="22">
        <f>T24+(U24*10)</f>
        <v>40</v>
      </c>
      <c r="W24" s="34">
        <v>3</v>
      </c>
      <c r="X24" s="22">
        <f>W24*5</f>
        <v>15</v>
      </c>
      <c r="Y24" s="34"/>
      <c r="Z24" s="22">
        <f>Y24*5</f>
        <v>0</v>
      </c>
      <c r="AA24" s="34">
        <v>3</v>
      </c>
      <c r="AB24" s="23">
        <f>AA24*5</f>
        <v>15</v>
      </c>
      <c r="AC24" s="37"/>
      <c r="AD24" s="23">
        <f>AC24*10</f>
        <v>0</v>
      </c>
      <c r="AE24" s="37"/>
      <c r="AF24" s="23">
        <f>AE24*10</f>
        <v>0</v>
      </c>
      <c r="AG24" s="34"/>
      <c r="AH24" s="36"/>
      <c r="AI24" s="36"/>
      <c r="AJ24" s="52"/>
      <c r="AK24" s="53">
        <v>34</v>
      </c>
      <c r="AL24" s="26" t="str">
        <f>IF(AK24&lt;=50,"10","20")</f>
        <v>10</v>
      </c>
      <c r="AM24" s="27">
        <f>L24+N24+R24+V24+X24+Z24+AB24+AD24+AF24+AG24+AH24+AI24+AJ24+AL24</f>
        <v>250</v>
      </c>
      <c r="AN24" s="93">
        <f>A24</f>
        <v>21</v>
      </c>
    </row>
    <row r="25" spans="1:40" x14ac:dyDescent="0.25">
      <c r="A25" s="16">
        <v>22</v>
      </c>
      <c r="B25" s="57" t="str">
        <f>REPLACE(C25,4,12,"************")</f>
        <v>ΚΑΨ************</v>
      </c>
      <c r="C25" s="98" t="s">
        <v>95</v>
      </c>
      <c r="D25" s="98" t="str">
        <f>REPLACE(E25,4,10,"*********")</f>
        <v>ΧΡΥ*********</v>
      </c>
      <c r="E25" s="98" t="s">
        <v>96</v>
      </c>
      <c r="F25" s="98" t="str">
        <f>REPLACE(G25,4,10,"*********")</f>
        <v>ΝΙΚ*********</v>
      </c>
      <c r="G25" s="18" t="s">
        <v>97</v>
      </c>
      <c r="H25" s="28">
        <v>1</v>
      </c>
      <c r="I25" s="22">
        <v>2</v>
      </c>
      <c r="J25" s="28"/>
      <c r="K25" s="29"/>
      <c r="L25" s="22">
        <f>(17*K25)+(J25*K25)</f>
        <v>0</v>
      </c>
      <c r="M25" s="28">
        <v>9</v>
      </c>
      <c r="N25" s="22">
        <f>M25*17</f>
        <v>153</v>
      </c>
      <c r="O25" s="28"/>
      <c r="P25" s="29"/>
      <c r="Q25" s="29"/>
      <c r="R25" s="22">
        <f>P25+(Q25*10)</f>
        <v>0</v>
      </c>
      <c r="S25" s="28">
        <v>5</v>
      </c>
      <c r="T25" s="29">
        <v>20</v>
      </c>
      <c r="U25" s="29">
        <v>2</v>
      </c>
      <c r="V25" s="22">
        <f>T25+(U25*10)</f>
        <v>40</v>
      </c>
      <c r="W25" s="28"/>
      <c r="X25" s="22">
        <f>W25*5</f>
        <v>0</v>
      </c>
      <c r="Y25" s="28"/>
      <c r="Z25" s="22">
        <f>Y25*5</f>
        <v>0</v>
      </c>
      <c r="AA25" s="28">
        <v>1</v>
      </c>
      <c r="AB25" s="23">
        <f>AA25*5</f>
        <v>5</v>
      </c>
      <c r="AC25" s="30"/>
      <c r="AD25" s="23">
        <f>AC25*10</f>
        <v>0</v>
      </c>
      <c r="AE25" s="30"/>
      <c r="AF25" s="23">
        <f>AE25*10</f>
        <v>0</v>
      </c>
      <c r="AG25" s="28"/>
      <c r="AH25" s="29"/>
      <c r="AI25" s="29"/>
      <c r="AJ25" s="31"/>
      <c r="AK25" s="32">
        <v>44</v>
      </c>
      <c r="AL25" s="26" t="str">
        <f>IF(AK25&lt;=50,"10","20")</f>
        <v>10</v>
      </c>
      <c r="AM25" s="27">
        <f>L25+N25+R25+V25+X25+Z25+AB25+AD25+AF25+AG25+AH25+AI25+AJ25+AL25</f>
        <v>208</v>
      </c>
      <c r="AN25" s="93">
        <f>A25</f>
        <v>22</v>
      </c>
    </row>
    <row r="26" spans="1:40" x14ac:dyDescent="0.25">
      <c r="A26" s="16">
        <v>23</v>
      </c>
      <c r="B26" s="57" t="str">
        <f>REPLACE(C26,4,12,"************")</f>
        <v>ΑΞΙ************</v>
      </c>
      <c r="C26" s="99" t="s">
        <v>57</v>
      </c>
      <c r="D26" s="98" t="str">
        <f>REPLACE(E26,4,10,"*********")</f>
        <v>ΜΑΡ*********</v>
      </c>
      <c r="E26" s="98" t="s">
        <v>58</v>
      </c>
      <c r="F26" s="98" t="str">
        <f>REPLACE(G26,4,10,"*********")</f>
        <v>ΗΛΙ*********</v>
      </c>
      <c r="G26" s="33" t="s">
        <v>52</v>
      </c>
      <c r="H26" s="34">
        <v>1</v>
      </c>
      <c r="I26" s="35">
        <v>2</v>
      </c>
      <c r="J26" s="34"/>
      <c r="K26" s="29"/>
      <c r="L26" s="22">
        <f>(17*K26)+(J26*K26)</f>
        <v>0</v>
      </c>
      <c r="M26" s="34">
        <v>9</v>
      </c>
      <c r="N26" s="22">
        <f>M26*17</f>
        <v>153</v>
      </c>
      <c r="O26" s="34"/>
      <c r="P26" s="36"/>
      <c r="Q26" s="36"/>
      <c r="R26" s="22">
        <f>P26+(Q26*10)</f>
        <v>0</v>
      </c>
      <c r="S26" s="34">
        <v>3</v>
      </c>
      <c r="T26" s="36">
        <v>20</v>
      </c>
      <c r="U26" s="36">
        <v>0</v>
      </c>
      <c r="V26" s="22">
        <f>T26+(U26*10)</f>
        <v>20</v>
      </c>
      <c r="W26" s="34"/>
      <c r="X26" s="22">
        <f>W26*5</f>
        <v>0</v>
      </c>
      <c r="Y26" s="34"/>
      <c r="Z26" s="22">
        <f>Y26*5</f>
        <v>0</v>
      </c>
      <c r="AA26" s="34">
        <v>2</v>
      </c>
      <c r="AB26" s="23">
        <f>AA26*5</f>
        <v>10</v>
      </c>
      <c r="AC26" s="37"/>
      <c r="AD26" s="23">
        <f>AC26*10</f>
        <v>0</v>
      </c>
      <c r="AE26" s="37"/>
      <c r="AF26" s="23">
        <f>AE26*10</f>
        <v>0</v>
      </c>
      <c r="AG26" s="34"/>
      <c r="AH26" s="38"/>
      <c r="AI26" s="39">
        <v>15</v>
      </c>
      <c r="AJ26" s="40"/>
      <c r="AK26" s="41">
        <v>41</v>
      </c>
      <c r="AL26" s="26" t="str">
        <f>IF(AK26&lt;=50,"10","20")</f>
        <v>10</v>
      </c>
      <c r="AM26" s="27">
        <f>L26+N26+R26+V26+X26+Z26+AB26+AD26+AF26+AG26+AH26+AI26+AJ26+AL26</f>
        <v>208</v>
      </c>
      <c r="AN26" s="93">
        <f>A26</f>
        <v>23</v>
      </c>
    </row>
    <row r="27" spans="1:40" x14ac:dyDescent="0.25">
      <c r="A27" s="16">
        <v>24</v>
      </c>
      <c r="B27" s="57" t="str">
        <f>REPLACE(C27,4,12,"************")</f>
        <v>ΛΥΠ************</v>
      </c>
      <c r="C27" s="99" t="s">
        <v>113</v>
      </c>
      <c r="D27" s="98" t="str">
        <f>REPLACE(E27,4,10,"*********")</f>
        <v>ΦΑΝ*********</v>
      </c>
      <c r="E27" s="98" t="s">
        <v>61</v>
      </c>
      <c r="F27" s="98" t="str">
        <f>REPLACE(G27,4,10,"*********")</f>
        <v>ΠΕΤ*********</v>
      </c>
      <c r="G27" s="33" t="s">
        <v>114</v>
      </c>
      <c r="H27" s="34">
        <v>1</v>
      </c>
      <c r="I27" s="35">
        <v>2</v>
      </c>
      <c r="J27" s="34"/>
      <c r="K27" s="36"/>
      <c r="L27" s="22">
        <f>(17*K27)+(J27*K27)</f>
        <v>0</v>
      </c>
      <c r="M27" s="34">
        <v>2</v>
      </c>
      <c r="N27" s="22">
        <f>M27*17</f>
        <v>34</v>
      </c>
      <c r="O27" s="34"/>
      <c r="P27" s="36"/>
      <c r="Q27" s="36"/>
      <c r="R27" s="22">
        <f>P27+(Q27*10)</f>
        <v>0</v>
      </c>
      <c r="S27" s="34">
        <v>4</v>
      </c>
      <c r="T27" s="36">
        <v>20</v>
      </c>
      <c r="U27" s="36">
        <v>1</v>
      </c>
      <c r="V27" s="22">
        <f>T27+(U27*10)</f>
        <v>30</v>
      </c>
      <c r="W27" s="34"/>
      <c r="X27" s="22">
        <f>W27*5</f>
        <v>0</v>
      </c>
      <c r="Y27" s="34"/>
      <c r="Z27" s="22">
        <f>Y27*5</f>
        <v>0</v>
      </c>
      <c r="AA27" s="34">
        <v>2</v>
      </c>
      <c r="AB27" s="23">
        <f>AA27*5</f>
        <v>10</v>
      </c>
      <c r="AC27" s="37"/>
      <c r="AD27" s="23">
        <f>AC27*10</f>
        <v>0</v>
      </c>
      <c r="AE27" s="37"/>
      <c r="AF27" s="23">
        <f>AE27*10</f>
        <v>0</v>
      </c>
      <c r="AG27" s="34"/>
      <c r="AH27" s="36"/>
      <c r="AI27" s="36"/>
      <c r="AJ27" s="52"/>
      <c r="AK27" s="53">
        <v>37</v>
      </c>
      <c r="AL27" s="26" t="str">
        <f>IF(AK27&lt;=50,"10","20")</f>
        <v>10</v>
      </c>
      <c r="AM27" s="27">
        <f>L27+N27+R27+V27+X27+Z27+AB27+AD27+AF27+AG27+AH27+AI27+AJ27+AL27</f>
        <v>84</v>
      </c>
      <c r="AN27" s="93">
        <f>A27</f>
        <v>24</v>
      </c>
    </row>
    <row r="28" spans="1:40" x14ac:dyDescent="0.25">
      <c r="A28" s="16">
        <v>25</v>
      </c>
      <c r="B28" s="57" t="str">
        <f>REPLACE(C28,4,12,"************")</f>
        <v>ΜΗΝ************</v>
      </c>
      <c r="C28" s="98" t="s">
        <v>125</v>
      </c>
      <c r="D28" s="98" t="str">
        <f>REPLACE(E28,4,10,"*********")</f>
        <v>ΕΙΡ*********</v>
      </c>
      <c r="E28" s="98" t="s">
        <v>123</v>
      </c>
      <c r="F28" s="98" t="str">
        <f>REPLACE(G28,4,10,"*********")</f>
        <v>ΘΕΟ*********</v>
      </c>
      <c r="G28" s="18" t="s">
        <v>121</v>
      </c>
      <c r="H28" s="28">
        <v>1</v>
      </c>
      <c r="I28" s="22">
        <v>2</v>
      </c>
      <c r="J28" s="28"/>
      <c r="K28" s="29"/>
      <c r="L28" s="22">
        <f>(17*K28)+(J28*K28)</f>
        <v>0</v>
      </c>
      <c r="M28" s="28"/>
      <c r="N28" s="22">
        <f>M28*17</f>
        <v>0</v>
      </c>
      <c r="O28" s="28"/>
      <c r="P28" s="29"/>
      <c r="Q28" s="29"/>
      <c r="R28" s="22">
        <f>P28+(Q28*10)</f>
        <v>0</v>
      </c>
      <c r="S28" s="28">
        <v>4</v>
      </c>
      <c r="T28" s="29">
        <v>20</v>
      </c>
      <c r="U28" s="29">
        <v>1</v>
      </c>
      <c r="V28" s="22">
        <f>T28+(U28*10)</f>
        <v>30</v>
      </c>
      <c r="W28" s="28">
        <v>3</v>
      </c>
      <c r="X28" s="22">
        <f>W28*5</f>
        <v>15</v>
      </c>
      <c r="Y28" s="28"/>
      <c r="Z28" s="22">
        <f>Y28*5</f>
        <v>0</v>
      </c>
      <c r="AA28" s="28">
        <v>3</v>
      </c>
      <c r="AB28" s="23">
        <f>AA28*5</f>
        <v>15</v>
      </c>
      <c r="AC28" s="30"/>
      <c r="AD28" s="23">
        <f>AC28*10</f>
        <v>0</v>
      </c>
      <c r="AE28" s="30"/>
      <c r="AF28" s="23">
        <f>AE28*10</f>
        <v>0</v>
      </c>
      <c r="AG28" s="28"/>
      <c r="AH28" s="54"/>
      <c r="AI28" s="55"/>
      <c r="AJ28" s="56"/>
      <c r="AK28" s="57">
        <v>34</v>
      </c>
      <c r="AL28" s="26" t="str">
        <f>IF(AK28&lt;=50,"10","20")</f>
        <v>10</v>
      </c>
      <c r="AM28" s="27">
        <f>L28+N28+R28+V28+X28+Z28+AB28+AD28+AF28+AG28+AH28+AI28+AJ28+AL28</f>
        <v>70</v>
      </c>
      <c r="AN28" s="93">
        <f>A28</f>
        <v>25</v>
      </c>
    </row>
    <row r="29" spans="1:40" x14ac:dyDescent="0.25">
      <c r="A29" s="16">
        <v>26</v>
      </c>
      <c r="B29" s="102" t="s">
        <v>59</v>
      </c>
      <c r="C29" s="101" t="s">
        <v>60</v>
      </c>
      <c r="D29" s="98" t="str">
        <f>REPLACE(E29,4,10,"*********")</f>
        <v>ΦΑΝ*********</v>
      </c>
      <c r="E29" s="100" t="s">
        <v>61</v>
      </c>
      <c r="F29" s="98" t="str">
        <f>REPLACE(G29,4,10,"*********")</f>
        <v>ΝΙΚ*********</v>
      </c>
      <c r="G29" s="42" t="s">
        <v>62</v>
      </c>
      <c r="H29" s="34">
        <v>1</v>
      </c>
      <c r="I29" s="35">
        <v>2</v>
      </c>
      <c r="J29" s="34"/>
      <c r="K29" s="29"/>
      <c r="L29" s="22">
        <f>(17*K29)+(J29*K29)</f>
        <v>0</v>
      </c>
      <c r="M29" s="34"/>
      <c r="N29" s="22">
        <f>M29*17</f>
        <v>0</v>
      </c>
      <c r="O29" s="34"/>
      <c r="P29" s="36"/>
      <c r="Q29" s="36"/>
      <c r="R29" s="22">
        <f>P29+(Q29*10)</f>
        <v>0</v>
      </c>
      <c r="S29" s="34">
        <v>3</v>
      </c>
      <c r="T29" s="36">
        <v>20</v>
      </c>
      <c r="U29" s="36">
        <v>1</v>
      </c>
      <c r="V29" s="22">
        <f>T29+(U29*10)</f>
        <v>30</v>
      </c>
      <c r="W29" s="34"/>
      <c r="X29" s="22">
        <f>W29*5</f>
        <v>0</v>
      </c>
      <c r="Y29" s="34"/>
      <c r="Z29" s="22">
        <f>Y29*5</f>
        <v>0</v>
      </c>
      <c r="AA29" s="34">
        <v>2</v>
      </c>
      <c r="AB29" s="23">
        <f>AA29*5</f>
        <v>10</v>
      </c>
      <c r="AC29" s="43">
        <v>1</v>
      </c>
      <c r="AD29" s="44">
        <f>AC29*10</f>
        <v>10</v>
      </c>
      <c r="AE29" s="37"/>
      <c r="AF29" s="23">
        <f>AE29*10</f>
        <v>0</v>
      </c>
      <c r="AG29" s="34"/>
      <c r="AH29" s="38"/>
      <c r="AI29" s="39"/>
      <c r="AJ29" s="40"/>
      <c r="AK29" s="41">
        <v>46</v>
      </c>
      <c r="AL29" s="26" t="str">
        <f>IF(AK29&lt;=50,"10","20")</f>
        <v>10</v>
      </c>
      <c r="AM29" s="27">
        <f>L29+N29+R29+V29+X29+Z29+AB29+AD29+AF29+AG29+AH29+AI29+AJ29+AL29</f>
        <v>60</v>
      </c>
      <c r="AN29" s="93">
        <f>A29</f>
        <v>26</v>
      </c>
    </row>
    <row r="30" spans="1:40" x14ac:dyDescent="0.25">
      <c r="A30" s="16">
        <v>27</v>
      </c>
      <c r="B30" s="57" t="str">
        <f>REPLACE(C30,4,12,"************")</f>
        <v>ΜΑΧ************</v>
      </c>
      <c r="C30" s="98" t="s">
        <v>122</v>
      </c>
      <c r="D30" s="98" t="str">
        <f>REPLACE(E30,4,10,"*********")</f>
        <v>ΕΙΡ*********</v>
      </c>
      <c r="E30" s="98" t="s">
        <v>123</v>
      </c>
      <c r="F30" s="98" t="str">
        <f>REPLACE(G30,4,10,"*********")</f>
        <v>ΘΕΜ*********</v>
      </c>
      <c r="G30" s="18" t="s">
        <v>124</v>
      </c>
      <c r="H30" s="28">
        <v>1</v>
      </c>
      <c r="I30" s="22">
        <v>2</v>
      </c>
      <c r="J30" s="28"/>
      <c r="K30" s="29"/>
      <c r="L30" s="22">
        <f>(17*K30)+(J30*K30)</f>
        <v>0</v>
      </c>
      <c r="M30" s="28"/>
      <c r="N30" s="22">
        <f>M30*17</f>
        <v>0</v>
      </c>
      <c r="O30" s="28"/>
      <c r="P30" s="29"/>
      <c r="Q30" s="29"/>
      <c r="R30" s="22">
        <f>P30+(Q30*10)</f>
        <v>0</v>
      </c>
      <c r="S30" s="28">
        <v>5</v>
      </c>
      <c r="T30" s="29">
        <v>20</v>
      </c>
      <c r="U30" s="29">
        <v>2</v>
      </c>
      <c r="V30" s="22">
        <f>T30+(U30*10)</f>
        <v>40</v>
      </c>
      <c r="W30" s="28"/>
      <c r="X30" s="22">
        <f>W30*5</f>
        <v>0</v>
      </c>
      <c r="Y30" s="28"/>
      <c r="Z30" s="22">
        <f>Y30*5</f>
        <v>0</v>
      </c>
      <c r="AA30" s="28">
        <v>2</v>
      </c>
      <c r="AB30" s="23">
        <f>AA30*5</f>
        <v>10</v>
      </c>
      <c r="AC30" s="30"/>
      <c r="AD30" s="23">
        <f>AC30*10</f>
        <v>0</v>
      </c>
      <c r="AE30" s="30"/>
      <c r="AF30" s="23">
        <f>AE30*10</f>
        <v>0</v>
      </c>
      <c r="AG30" s="28"/>
      <c r="AH30" s="54"/>
      <c r="AI30" s="55"/>
      <c r="AJ30" s="56"/>
      <c r="AK30" s="57">
        <v>31</v>
      </c>
      <c r="AL30" s="26" t="str">
        <f>IF(AK30&lt;=50,"10","20")</f>
        <v>10</v>
      </c>
      <c r="AM30" s="27">
        <f>L30+N30+R30+V30+X30+Z30+AB30+AD30+AF30+AG30+AH30+AI30+AJ30+AL30</f>
        <v>60</v>
      </c>
      <c r="AN30" s="93">
        <f>A30</f>
        <v>27</v>
      </c>
    </row>
    <row r="31" spans="1:40" x14ac:dyDescent="0.25">
      <c r="A31" s="16">
        <v>28</v>
      </c>
      <c r="B31" s="57" t="str">
        <f>REPLACE(C31,4,12,"************")</f>
        <v>ΕΞΗ************</v>
      </c>
      <c r="C31" s="98" t="s">
        <v>80</v>
      </c>
      <c r="D31" s="98" t="str">
        <f>REPLACE(E31,4,10,"*********")</f>
        <v>ΜΑΡ*********</v>
      </c>
      <c r="E31" s="98" t="s">
        <v>74</v>
      </c>
      <c r="F31" s="98" t="str">
        <f>REPLACE(G31,4,10,"*********")</f>
        <v>ΑΘΑ*********</v>
      </c>
      <c r="G31" s="18" t="s">
        <v>81</v>
      </c>
      <c r="H31" s="28">
        <v>1</v>
      </c>
      <c r="I31" s="22">
        <v>2</v>
      </c>
      <c r="J31" s="28"/>
      <c r="K31" s="29"/>
      <c r="L31" s="22">
        <f>(17*K31)+(J31*K31)</f>
        <v>0</v>
      </c>
      <c r="M31" s="28"/>
      <c r="N31" s="22">
        <f>M31*17</f>
        <v>0</v>
      </c>
      <c r="O31" s="28"/>
      <c r="P31" s="29"/>
      <c r="Q31" s="29"/>
      <c r="R31" s="22">
        <f>P31+(Q31*10)</f>
        <v>0</v>
      </c>
      <c r="S31" s="28"/>
      <c r="T31" s="29"/>
      <c r="U31" s="29"/>
      <c r="V31" s="22">
        <f>T31+(U31*10)</f>
        <v>0</v>
      </c>
      <c r="W31" s="28">
        <v>3</v>
      </c>
      <c r="X31" s="22">
        <f>W31*5</f>
        <v>15</v>
      </c>
      <c r="Y31" s="28"/>
      <c r="Z31" s="22">
        <f>Y31*5</f>
        <v>0</v>
      </c>
      <c r="AA31" s="28">
        <v>3</v>
      </c>
      <c r="AB31" s="23">
        <f>AA31*5</f>
        <v>15</v>
      </c>
      <c r="AC31" s="30"/>
      <c r="AD31" s="23">
        <f>AC31*10</f>
        <v>0</v>
      </c>
      <c r="AE31" s="30"/>
      <c r="AF31" s="23">
        <f>AE31*10</f>
        <v>0</v>
      </c>
      <c r="AG31" s="28"/>
      <c r="AH31" s="29"/>
      <c r="AI31" s="29"/>
      <c r="AJ31" s="31"/>
      <c r="AK31" s="32">
        <v>37</v>
      </c>
      <c r="AL31" s="26" t="str">
        <f>IF(AK31&lt;=50,"10","20")</f>
        <v>10</v>
      </c>
      <c r="AM31" s="27">
        <f>L31+N31+R31+V31+X31+Z31+AB31+AD31+AF31+AG31+AH31+AI31+AJ31+AL31</f>
        <v>40</v>
      </c>
      <c r="AN31" s="93">
        <f>A31</f>
        <v>28</v>
      </c>
    </row>
    <row r="32" spans="1:40" x14ac:dyDescent="0.25">
      <c r="A32" s="16">
        <v>29</v>
      </c>
      <c r="B32" s="57" t="str">
        <f>REPLACE(C32,4,12,"************")</f>
        <v>ΕΥΘ************</v>
      </c>
      <c r="C32" s="98" t="s">
        <v>82</v>
      </c>
      <c r="D32" s="98" t="str">
        <f>REPLACE(E32,4,10,"*********")</f>
        <v>ΟΛΓ*********</v>
      </c>
      <c r="E32" s="98" t="s">
        <v>83</v>
      </c>
      <c r="F32" s="98" t="str">
        <f>REPLACE(G32,4,10,"*********")</f>
        <v>ΑΝΑ*********</v>
      </c>
      <c r="G32" s="18" t="s">
        <v>84</v>
      </c>
      <c r="H32" s="28">
        <v>1</v>
      </c>
      <c r="I32" s="22">
        <v>2</v>
      </c>
      <c r="J32" s="28"/>
      <c r="K32" s="29"/>
      <c r="L32" s="22">
        <f>(17*K32)+(J32*K32)</f>
        <v>0</v>
      </c>
      <c r="M32" s="28"/>
      <c r="N32" s="22">
        <f>M32*17</f>
        <v>0</v>
      </c>
      <c r="O32" s="28"/>
      <c r="P32" s="29"/>
      <c r="Q32" s="29"/>
      <c r="R32" s="22">
        <f>P32+(Q32*10)</f>
        <v>0</v>
      </c>
      <c r="S32" s="28"/>
      <c r="T32" s="29"/>
      <c r="U32" s="29"/>
      <c r="V32" s="22">
        <f>T32+(U32*10)</f>
        <v>0</v>
      </c>
      <c r="W32" s="28">
        <v>3</v>
      </c>
      <c r="X32" s="22">
        <f>W32*5</f>
        <v>15</v>
      </c>
      <c r="Y32" s="28"/>
      <c r="Z32" s="22">
        <f>Y32*5</f>
        <v>0</v>
      </c>
      <c r="AA32" s="28">
        <v>3</v>
      </c>
      <c r="AB32" s="23">
        <f>AA32*5</f>
        <v>15</v>
      </c>
      <c r="AC32" s="30"/>
      <c r="AD32" s="23">
        <f>AC32*10</f>
        <v>0</v>
      </c>
      <c r="AE32" s="30"/>
      <c r="AF32" s="23">
        <f>AE32*10</f>
        <v>0</v>
      </c>
      <c r="AG32" s="28"/>
      <c r="AH32" s="29"/>
      <c r="AI32" s="29"/>
      <c r="AJ32" s="31"/>
      <c r="AK32" s="32">
        <v>43</v>
      </c>
      <c r="AL32" s="26" t="str">
        <f>IF(AK32&lt;=50,"10","20")</f>
        <v>10</v>
      </c>
      <c r="AM32" s="27">
        <f>L32+N32+R32+V32+X32+Z32+AB32+AD32+AF32+AG32+AH32+AI32+AJ32+AL32</f>
        <v>40</v>
      </c>
      <c r="AN32" s="93">
        <f>A32</f>
        <v>29</v>
      </c>
    </row>
    <row r="33" spans="1:40" x14ac:dyDescent="0.25">
      <c r="A33" s="16">
        <v>30</v>
      </c>
      <c r="B33" s="57" t="str">
        <f>REPLACE(C33,4,12,"************")</f>
        <v>ΜΑΥ************</v>
      </c>
      <c r="C33" s="98" t="s">
        <v>120</v>
      </c>
      <c r="D33" s="98" t="str">
        <f>REPLACE(E33,4,10,"*********")</f>
        <v>ΑΙΚ*********</v>
      </c>
      <c r="E33" s="98" t="s">
        <v>91</v>
      </c>
      <c r="F33" s="98" t="str">
        <f>REPLACE(G33,4,10,"*********")</f>
        <v>ΘΕΟ*********</v>
      </c>
      <c r="G33" s="18" t="s">
        <v>121</v>
      </c>
      <c r="H33" s="28">
        <v>1</v>
      </c>
      <c r="I33" s="22">
        <v>2</v>
      </c>
      <c r="J33" s="28"/>
      <c r="K33" s="29"/>
      <c r="L33" s="22">
        <f>(17*K33)+(J33*K33)</f>
        <v>0</v>
      </c>
      <c r="M33" s="28"/>
      <c r="N33" s="22">
        <f>M33*17</f>
        <v>0</v>
      </c>
      <c r="O33" s="28"/>
      <c r="P33" s="29"/>
      <c r="Q33" s="29"/>
      <c r="R33" s="22">
        <f>P33+(Q33*10)</f>
        <v>0</v>
      </c>
      <c r="S33" s="28"/>
      <c r="T33" s="29"/>
      <c r="U33" s="29"/>
      <c r="V33" s="22">
        <f>T33+(U33*10)</f>
        <v>0</v>
      </c>
      <c r="W33" s="28">
        <v>3</v>
      </c>
      <c r="X33" s="22">
        <f>W33*5</f>
        <v>15</v>
      </c>
      <c r="Y33" s="28"/>
      <c r="Z33" s="22">
        <f>Y33*5</f>
        <v>0</v>
      </c>
      <c r="AA33" s="28">
        <v>3</v>
      </c>
      <c r="AB33" s="23">
        <f>AA33*5</f>
        <v>15</v>
      </c>
      <c r="AC33" s="30"/>
      <c r="AD33" s="23">
        <f>AC33*10</f>
        <v>0</v>
      </c>
      <c r="AE33" s="30"/>
      <c r="AF33" s="23">
        <f>AE33*10</f>
        <v>0</v>
      </c>
      <c r="AG33" s="28"/>
      <c r="AH33" s="54"/>
      <c r="AI33" s="55"/>
      <c r="AJ33" s="56"/>
      <c r="AK33" s="57">
        <v>33</v>
      </c>
      <c r="AL33" s="26" t="str">
        <f>IF(AK33&lt;=50,"10","20")</f>
        <v>10</v>
      </c>
      <c r="AM33" s="27">
        <f>L33+N33+R33+V33+X33+Z33+AB33+AD33+AF33+AG33+AH33+AI33+AJ33+AL33</f>
        <v>40</v>
      </c>
      <c r="AN33" s="93">
        <f>A33</f>
        <v>30</v>
      </c>
    </row>
    <row r="34" spans="1:40" x14ac:dyDescent="0.25">
      <c r="A34" s="16">
        <v>31</v>
      </c>
      <c r="B34" s="57" t="str">
        <f>REPLACE(C34,4,12,"************")</f>
        <v>ΝΑΤ************</v>
      </c>
      <c r="C34" s="98" t="s">
        <v>136</v>
      </c>
      <c r="D34" s="98" t="str">
        <f>REPLACE(E34,4,10,"*********")</f>
        <v>ΕΛΕ*********</v>
      </c>
      <c r="E34" s="98" t="s">
        <v>137</v>
      </c>
      <c r="F34" s="98" t="str">
        <f>REPLACE(G34,4,10,"*********")</f>
        <v>ΧΡΗ*********</v>
      </c>
      <c r="G34" s="18" t="s">
        <v>104</v>
      </c>
      <c r="H34" s="28">
        <v>2</v>
      </c>
      <c r="I34" s="22">
        <v>1</v>
      </c>
      <c r="J34" s="28"/>
      <c r="K34" s="29"/>
      <c r="L34" s="22">
        <f>(17*K34)+(J34*K34)</f>
        <v>0</v>
      </c>
      <c r="M34" s="28"/>
      <c r="N34" s="22">
        <f>M34*17</f>
        <v>0</v>
      </c>
      <c r="O34" s="28"/>
      <c r="P34" s="29"/>
      <c r="Q34" s="29"/>
      <c r="R34" s="22">
        <f>P34+(Q34*10)</f>
        <v>0</v>
      </c>
      <c r="S34" s="28">
        <v>3</v>
      </c>
      <c r="T34" s="29">
        <v>20</v>
      </c>
      <c r="U34" s="29"/>
      <c r="V34" s="22">
        <f>T34+(U34*10)</f>
        <v>20</v>
      </c>
      <c r="W34" s="28"/>
      <c r="X34" s="22">
        <f>W34*5</f>
        <v>0</v>
      </c>
      <c r="Y34" s="28"/>
      <c r="Z34" s="22">
        <f>Y34*5</f>
        <v>0</v>
      </c>
      <c r="AA34" s="28">
        <v>2</v>
      </c>
      <c r="AB34" s="23">
        <f>AA34*5</f>
        <v>10</v>
      </c>
      <c r="AC34" s="30"/>
      <c r="AD34" s="23">
        <f>AC34*10</f>
        <v>0</v>
      </c>
      <c r="AE34" s="30"/>
      <c r="AF34" s="23">
        <f>AE34*10</f>
        <v>0</v>
      </c>
      <c r="AG34" s="28"/>
      <c r="AH34" s="29"/>
      <c r="AI34" s="29"/>
      <c r="AJ34" s="31"/>
      <c r="AK34" s="32">
        <v>45</v>
      </c>
      <c r="AL34" s="26" t="str">
        <f>IF(AK34&lt;=50,"10","20")</f>
        <v>10</v>
      </c>
      <c r="AM34" s="27">
        <f>L34+N34+R34+V34+X34+Z34+AB34+AD34+AF34+AG34+AH34+AI34+AJ34+AL34</f>
        <v>40</v>
      </c>
      <c r="AN34" s="93">
        <f>A34</f>
        <v>31</v>
      </c>
    </row>
    <row r="35" spans="1:40" x14ac:dyDescent="0.25">
      <c r="A35" s="16">
        <v>32</v>
      </c>
      <c r="B35" s="57" t="str">
        <f>REPLACE(C35,4,12,"************")</f>
        <v>ΠΕΤ************</v>
      </c>
      <c r="C35" s="100" t="s">
        <v>140</v>
      </c>
      <c r="D35" s="98" t="str">
        <f>REPLACE(E35,4,10,"*********")</f>
        <v>ΔΗΜ*********</v>
      </c>
      <c r="E35" s="100" t="s">
        <v>55</v>
      </c>
      <c r="F35" s="98" t="str">
        <f>REPLACE(G35,4,10,"*********")</f>
        <v>ΠΕΤ*********</v>
      </c>
      <c r="G35" s="17" t="s">
        <v>114</v>
      </c>
      <c r="H35" s="28">
        <v>2</v>
      </c>
      <c r="I35" s="22">
        <v>1</v>
      </c>
      <c r="J35" s="28"/>
      <c r="K35" s="29"/>
      <c r="L35" s="22">
        <f>(17*K35)+(J35*K35)</f>
        <v>0</v>
      </c>
      <c r="M35" s="28"/>
      <c r="N35" s="22">
        <f>M35*17</f>
        <v>0</v>
      </c>
      <c r="O35" s="28"/>
      <c r="P35" s="29"/>
      <c r="Q35" s="29"/>
      <c r="R35" s="22">
        <f>P35+(Q35*10)</f>
        <v>0</v>
      </c>
      <c r="S35" s="28"/>
      <c r="T35" s="29"/>
      <c r="U35" s="29"/>
      <c r="V35" s="22">
        <f>T35+(U35*10)</f>
        <v>0</v>
      </c>
      <c r="W35" s="28">
        <v>3</v>
      </c>
      <c r="X35" s="22">
        <f>W35*5</f>
        <v>15</v>
      </c>
      <c r="Y35" s="28"/>
      <c r="Z35" s="22">
        <f>Y35*5</f>
        <v>0</v>
      </c>
      <c r="AA35" s="28">
        <v>3</v>
      </c>
      <c r="AB35" s="23">
        <f>AA35*5</f>
        <v>15</v>
      </c>
      <c r="AC35" s="30"/>
      <c r="AD35" s="23">
        <f>AC35*10</f>
        <v>0</v>
      </c>
      <c r="AE35" s="30"/>
      <c r="AF35" s="23">
        <f>AE35*10</f>
        <v>0</v>
      </c>
      <c r="AG35" s="28"/>
      <c r="AH35" s="29"/>
      <c r="AI35" s="29"/>
      <c r="AJ35" s="31"/>
      <c r="AK35" s="32">
        <v>36</v>
      </c>
      <c r="AL35" s="26" t="str">
        <f>IF(AK35&lt;=50,"10","20")</f>
        <v>10</v>
      </c>
      <c r="AM35" s="27">
        <f>L35+N35+R35+V35+X35+Z35+AB35+AD35+AF35+AG35+AH35+AI35+AJ35+AL35</f>
        <v>40</v>
      </c>
      <c r="AN35" s="93">
        <f>A35</f>
        <v>32</v>
      </c>
    </row>
    <row r="36" spans="1:40" x14ac:dyDescent="0.25">
      <c r="A36" s="16">
        <v>33</v>
      </c>
      <c r="B36" s="57" t="str">
        <f>REPLACE(C36,4,12,"************")</f>
        <v>ΠΗΛ************</v>
      </c>
      <c r="C36" s="98" t="s">
        <v>141</v>
      </c>
      <c r="D36" s="98" t="str">
        <f>REPLACE(E36,4,10,"*********")</f>
        <v>ΣΟΦ*********</v>
      </c>
      <c r="E36" s="98" t="s">
        <v>103</v>
      </c>
      <c r="F36" s="98" t="str">
        <f>REPLACE(G36,4,10,"*********")</f>
        <v>ΑΝΤ*********</v>
      </c>
      <c r="G36" s="18" t="s">
        <v>75</v>
      </c>
      <c r="H36" s="28"/>
      <c r="I36" s="22">
        <v>1</v>
      </c>
      <c r="J36" s="28"/>
      <c r="K36" s="29"/>
      <c r="L36" s="22">
        <f>(17*K36)+(J36*K36)</f>
        <v>0</v>
      </c>
      <c r="M36" s="28"/>
      <c r="N36" s="22">
        <f>M36*17</f>
        <v>0</v>
      </c>
      <c r="O36" s="28"/>
      <c r="P36" s="29"/>
      <c r="Q36" s="29"/>
      <c r="R36" s="22">
        <f>P36+(Q36*10)</f>
        <v>0</v>
      </c>
      <c r="S36" s="28"/>
      <c r="T36" s="29"/>
      <c r="U36" s="29"/>
      <c r="V36" s="22">
        <f>T36+(U36*10)</f>
        <v>0</v>
      </c>
      <c r="W36" s="28">
        <v>3</v>
      </c>
      <c r="X36" s="22">
        <f>W36*5</f>
        <v>15</v>
      </c>
      <c r="Y36" s="28"/>
      <c r="Z36" s="22">
        <f>Y36*5</f>
        <v>0</v>
      </c>
      <c r="AA36" s="28">
        <v>3</v>
      </c>
      <c r="AB36" s="23">
        <f>AA36*5</f>
        <v>15</v>
      </c>
      <c r="AC36" s="30"/>
      <c r="AD36" s="23">
        <f>AC36*10</f>
        <v>0</v>
      </c>
      <c r="AE36" s="30"/>
      <c r="AF36" s="23">
        <f>AE36*10</f>
        <v>0</v>
      </c>
      <c r="AG36" s="28"/>
      <c r="AH36" s="29"/>
      <c r="AI36" s="29"/>
      <c r="AJ36" s="31"/>
      <c r="AK36" s="32">
        <v>36</v>
      </c>
      <c r="AL36" s="26" t="str">
        <f>IF(AK36&lt;=50,"10","20")</f>
        <v>10</v>
      </c>
      <c r="AM36" s="27">
        <f>L36+N36+R36+V36+X36+Z36+AB36+AD36+AF36+AG36+AH36+AI36+AJ36+AL36</f>
        <v>40</v>
      </c>
      <c r="AN36" s="93">
        <f>A36</f>
        <v>33</v>
      </c>
    </row>
    <row r="37" spans="1:40" x14ac:dyDescent="0.25">
      <c r="A37" s="16">
        <v>34</v>
      </c>
      <c r="B37" s="57" t="str">
        <f>REPLACE(C37,4,12,"************")</f>
        <v>ΚΑΜ************</v>
      </c>
      <c r="C37" s="98" t="s">
        <v>90</v>
      </c>
      <c r="D37" s="98" t="str">
        <f>REPLACE(E37,4,10,"*********")</f>
        <v>ΑΙΚ*********</v>
      </c>
      <c r="E37" s="98" t="s">
        <v>91</v>
      </c>
      <c r="F37" s="98" t="str">
        <f>REPLACE(G37,4,10,"*********")</f>
        <v>ΒΑΪ*********</v>
      </c>
      <c r="G37" s="18" t="s">
        <v>92</v>
      </c>
      <c r="H37" s="28">
        <v>1</v>
      </c>
      <c r="I37" s="22">
        <v>2</v>
      </c>
      <c r="J37" s="28"/>
      <c r="K37" s="29"/>
      <c r="L37" s="22">
        <f>(17*K37)+(J37*K37)</f>
        <v>0</v>
      </c>
      <c r="M37" s="28"/>
      <c r="N37" s="22">
        <f>M37*17</f>
        <v>0</v>
      </c>
      <c r="O37" s="28"/>
      <c r="P37" s="29"/>
      <c r="Q37" s="29"/>
      <c r="R37" s="22">
        <f>P37+(Q37*10)</f>
        <v>0</v>
      </c>
      <c r="S37" s="28"/>
      <c r="T37" s="29"/>
      <c r="U37" s="29"/>
      <c r="V37" s="22">
        <f>T37+(U37*10)</f>
        <v>0</v>
      </c>
      <c r="W37" s="28">
        <v>3</v>
      </c>
      <c r="X37" s="22">
        <f>W37*5</f>
        <v>15</v>
      </c>
      <c r="Y37" s="28"/>
      <c r="Z37" s="22">
        <f>Y37*5</f>
        <v>0</v>
      </c>
      <c r="AA37" s="28">
        <v>2</v>
      </c>
      <c r="AB37" s="23">
        <f>AA37*5</f>
        <v>10</v>
      </c>
      <c r="AC37" s="30"/>
      <c r="AD37" s="23">
        <f>AC37*10</f>
        <v>0</v>
      </c>
      <c r="AE37" s="30"/>
      <c r="AF37" s="23">
        <f>AE37*10</f>
        <v>0</v>
      </c>
      <c r="AG37" s="28"/>
      <c r="AH37" s="29"/>
      <c r="AI37" s="29"/>
      <c r="AJ37" s="31"/>
      <c r="AK37" s="32">
        <v>38</v>
      </c>
      <c r="AL37" s="26" t="str">
        <f>IF(AK37&lt;=50,"10","20")</f>
        <v>10</v>
      </c>
      <c r="AM37" s="27">
        <f>L37+N37+R37+V37+X37+Z37+AB37+AD37+AF37+AG37+AH37+AI37+AJ37+AL37</f>
        <v>35</v>
      </c>
      <c r="AN37" s="93">
        <f>A37</f>
        <v>34</v>
      </c>
    </row>
    <row r="38" spans="1:40" x14ac:dyDescent="0.25">
      <c r="A38" s="16">
        <v>35</v>
      </c>
      <c r="B38" s="57" t="str">
        <f>REPLACE(C38,4,12,"************")</f>
        <v>ΚΑΡ************</v>
      </c>
      <c r="C38" s="98" t="s">
        <v>93</v>
      </c>
      <c r="D38" s="98" t="str">
        <f>REPLACE(E38,4,10,"*********")</f>
        <v>ΟΛΓ*********</v>
      </c>
      <c r="E38" s="98" t="s">
        <v>83</v>
      </c>
      <c r="F38" s="98" t="str">
        <f>REPLACE(G38,4,10,"*********")</f>
        <v>ΑΝΤ*********</v>
      </c>
      <c r="G38" s="18" t="s">
        <v>94</v>
      </c>
      <c r="H38" s="28">
        <v>1</v>
      </c>
      <c r="I38" s="22">
        <v>2</v>
      </c>
      <c r="J38" s="28"/>
      <c r="K38" s="29"/>
      <c r="L38" s="22">
        <f>(17*K38)+(J38*K38)</f>
        <v>0</v>
      </c>
      <c r="M38" s="28"/>
      <c r="N38" s="22">
        <f>M38*17</f>
        <v>0</v>
      </c>
      <c r="O38" s="28"/>
      <c r="P38" s="29"/>
      <c r="Q38" s="29"/>
      <c r="R38" s="22">
        <f>P38+(Q38*10)</f>
        <v>0</v>
      </c>
      <c r="S38" s="28"/>
      <c r="T38" s="29"/>
      <c r="U38" s="29"/>
      <c r="V38" s="22">
        <f>T38+(U38*10)</f>
        <v>0</v>
      </c>
      <c r="W38" s="28"/>
      <c r="X38" s="22">
        <f>W38*5</f>
        <v>0</v>
      </c>
      <c r="Y38" s="28"/>
      <c r="Z38" s="22">
        <f>Y38*5</f>
        <v>0</v>
      </c>
      <c r="AA38" s="28">
        <v>2</v>
      </c>
      <c r="AB38" s="23">
        <f>AA38*5</f>
        <v>10</v>
      </c>
      <c r="AC38" s="30"/>
      <c r="AD38" s="23">
        <f>AC38*10</f>
        <v>0</v>
      </c>
      <c r="AE38" s="30"/>
      <c r="AF38" s="23">
        <f>AE38*10</f>
        <v>0</v>
      </c>
      <c r="AG38" s="28"/>
      <c r="AH38" s="29"/>
      <c r="AI38" s="29">
        <v>15</v>
      </c>
      <c r="AJ38" s="31"/>
      <c r="AK38" s="32">
        <v>36</v>
      </c>
      <c r="AL38" s="26" t="str">
        <f>IF(AK38&lt;=50,"10","20")</f>
        <v>10</v>
      </c>
      <c r="AM38" s="27">
        <f>L38+N38+R38+V38+X38+Z38+AB38+AD38+AF38+AG38+AH38+AI38+AJ38+AL38</f>
        <v>35</v>
      </c>
      <c r="AN38" s="93">
        <f>A38</f>
        <v>35</v>
      </c>
    </row>
    <row r="39" spans="1:40" x14ac:dyDescent="0.25">
      <c r="A39" s="16">
        <v>36</v>
      </c>
      <c r="B39" s="57" t="str">
        <f>REPLACE(C39,4,12,"************")</f>
        <v>ΤΣΑ************</v>
      </c>
      <c r="C39" s="98" t="s">
        <v>155</v>
      </c>
      <c r="D39" s="98" t="str">
        <f>REPLACE(E39,4,10,"*********")</f>
        <v>ΑΙΚ*********</v>
      </c>
      <c r="E39" s="98" t="s">
        <v>91</v>
      </c>
      <c r="F39" s="98" t="str">
        <f>REPLACE(G39,4,10,"*********")</f>
        <v>ΝΙΚ*********</v>
      </c>
      <c r="G39" s="18" t="s">
        <v>62</v>
      </c>
      <c r="H39" s="28">
        <v>1</v>
      </c>
      <c r="I39" s="22">
        <v>2</v>
      </c>
      <c r="J39" s="28"/>
      <c r="K39" s="29"/>
      <c r="L39" s="22">
        <f>(17*K39)+(J39*K39)</f>
        <v>0</v>
      </c>
      <c r="M39" s="28"/>
      <c r="N39" s="22">
        <f>M39*17</f>
        <v>0</v>
      </c>
      <c r="O39" s="28"/>
      <c r="P39" s="29"/>
      <c r="Q39" s="29"/>
      <c r="R39" s="22">
        <f>P39+(Q39*10)</f>
        <v>0</v>
      </c>
      <c r="S39" s="28"/>
      <c r="T39" s="29"/>
      <c r="U39" s="29"/>
      <c r="V39" s="22">
        <f>T39+(U39*10)</f>
        <v>0</v>
      </c>
      <c r="W39" s="28"/>
      <c r="X39" s="22">
        <f>W39*5</f>
        <v>0</v>
      </c>
      <c r="Y39" s="28"/>
      <c r="Z39" s="22">
        <f>Y39*5</f>
        <v>0</v>
      </c>
      <c r="AA39" s="28">
        <v>1</v>
      </c>
      <c r="AB39" s="23">
        <f>AA39*5</f>
        <v>5</v>
      </c>
      <c r="AC39" s="30">
        <v>1</v>
      </c>
      <c r="AD39" s="23">
        <f>AC39*10</f>
        <v>10</v>
      </c>
      <c r="AE39" s="30"/>
      <c r="AF39" s="23">
        <f>AE39*10</f>
        <v>0</v>
      </c>
      <c r="AG39" s="28"/>
      <c r="AH39" s="29"/>
      <c r="AI39" s="29"/>
      <c r="AJ39" s="31"/>
      <c r="AK39" s="32">
        <v>42</v>
      </c>
      <c r="AL39" s="26" t="str">
        <f>IF(AK39&lt;=50,"10","20")</f>
        <v>10</v>
      </c>
      <c r="AM39" s="27">
        <f>L39+N39+R39+V39+X39+Z39+AB39+AD39+AF39+AG39+AH39+AI39+AJ39+AL39</f>
        <v>25</v>
      </c>
      <c r="AN39" s="93">
        <f>A39</f>
        <v>36</v>
      </c>
    </row>
    <row r="40" spans="1:40" x14ac:dyDescent="0.25">
      <c r="A40" s="16">
        <v>37</v>
      </c>
      <c r="B40" s="57" t="str">
        <f>REPLACE(C40,4,12,"************")</f>
        <v>ΛΙΑ************</v>
      </c>
      <c r="C40" s="101" t="s">
        <v>107</v>
      </c>
      <c r="D40" s="98" t="str">
        <f>REPLACE(E40,4,10,"*********")</f>
        <v>ΑΓΑ*********</v>
      </c>
      <c r="E40" s="100" t="s">
        <v>108</v>
      </c>
      <c r="F40" s="98" t="str">
        <f>REPLACE(G40,4,10,"*********")</f>
        <v>ΕΥΑ*********</v>
      </c>
      <c r="G40" s="42" t="s">
        <v>109</v>
      </c>
      <c r="H40" s="34">
        <v>1</v>
      </c>
      <c r="I40" s="35">
        <v>2</v>
      </c>
      <c r="J40" s="34"/>
      <c r="K40" s="36"/>
      <c r="L40" s="22">
        <f>(17*K40)+(J40*K40)</f>
        <v>0</v>
      </c>
      <c r="M40" s="34"/>
      <c r="N40" s="22">
        <f>M40*17</f>
        <v>0</v>
      </c>
      <c r="O40" s="34"/>
      <c r="P40" s="36"/>
      <c r="Q40" s="36"/>
      <c r="R40" s="22">
        <f>P40+(Q40*10)</f>
        <v>0</v>
      </c>
      <c r="S40" s="34"/>
      <c r="T40" s="36"/>
      <c r="U40" s="36"/>
      <c r="V40" s="22">
        <f>T40+(U40*10)</f>
        <v>0</v>
      </c>
      <c r="W40" s="34"/>
      <c r="X40" s="22">
        <f>W40*5</f>
        <v>0</v>
      </c>
      <c r="Y40" s="34"/>
      <c r="Z40" s="22">
        <f>Y40*5</f>
        <v>0</v>
      </c>
      <c r="AA40" s="34"/>
      <c r="AB40" s="23">
        <f>AA40*5</f>
        <v>0</v>
      </c>
      <c r="AC40" s="37">
        <v>1</v>
      </c>
      <c r="AD40" s="23">
        <f>AC40*10</f>
        <v>10</v>
      </c>
      <c r="AE40" s="37"/>
      <c r="AF40" s="23">
        <f>AE40*10</f>
        <v>0</v>
      </c>
      <c r="AG40" s="28"/>
      <c r="AH40" s="29"/>
      <c r="AI40" s="29"/>
      <c r="AJ40" s="31"/>
      <c r="AK40" s="32">
        <v>48</v>
      </c>
      <c r="AL40" s="26" t="str">
        <f>IF(AK40&lt;=50,"10","20")</f>
        <v>10</v>
      </c>
      <c r="AM40" s="27">
        <f>L40+N40+R40+V40+X40+Z40+AB40+AD40+AF40+AG40+AH40+AI40+AJ40+AL40</f>
        <v>20</v>
      </c>
      <c r="AN40" s="93">
        <f>A40</f>
        <v>37</v>
      </c>
    </row>
    <row r="41" spans="1:40" x14ac:dyDescent="0.25">
      <c r="A41" s="16">
        <v>38</v>
      </c>
      <c r="B41" s="57" t="str">
        <f>REPLACE(C41,4,12,"************")</f>
        <v>ΑΜΠ************</v>
      </c>
      <c r="C41" s="100" t="s">
        <v>51</v>
      </c>
      <c r="D41" s="98" t="str">
        <f>REPLACE(E41,4,10,"*********")</f>
        <v>ΗΛΙ*********</v>
      </c>
      <c r="E41" s="100" t="s">
        <v>52</v>
      </c>
      <c r="F41" s="98" t="str">
        <f>REPLACE(G41,4,10,"*********")</f>
        <v>ΣΥΜ*********</v>
      </c>
      <c r="G41" s="17" t="s">
        <v>53</v>
      </c>
      <c r="H41" s="19">
        <v>1</v>
      </c>
      <c r="I41" s="20">
        <v>2</v>
      </c>
      <c r="J41" s="19"/>
      <c r="K41" s="21"/>
      <c r="L41" s="22">
        <f>(17*K41)+(J41*K41)</f>
        <v>0</v>
      </c>
      <c r="M41" s="19"/>
      <c r="N41" s="22">
        <f>M41*17</f>
        <v>0</v>
      </c>
      <c r="O41" s="19"/>
      <c r="P41" s="21"/>
      <c r="Q41" s="21"/>
      <c r="R41" s="22">
        <f>P41+(Q41*10)</f>
        <v>0</v>
      </c>
      <c r="S41" s="19"/>
      <c r="T41" s="21"/>
      <c r="U41" s="21"/>
      <c r="V41" s="22">
        <f>T41+(U41*10)</f>
        <v>0</v>
      </c>
      <c r="W41" s="19"/>
      <c r="X41" s="22">
        <f>W41*5</f>
        <v>0</v>
      </c>
      <c r="Y41" s="19"/>
      <c r="Z41" s="22">
        <f>Y41*5</f>
        <v>0</v>
      </c>
      <c r="AA41" s="19"/>
      <c r="AB41" s="23">
        <f>AA41*5</f>
        <v>0</v>
      </c>
      <c r="AC41" s="19"/>
      <c r="AD41" s="23">
        <f>AC41*10</f>
        <v>0</v>
      </c>
      <c r="AE41" s="19"/>
      <c r="AF41" s="23">
        <f>AE41*10</f>
        <v>0</v>
      </c>
      <c r="AG41" s="19"/>
      <c r="AH41" s="21"/>
      <c r="AI41" s="21"/>
      <c r="AJ41" s="24"/>
      <c r="AK41" s="25">
        <v>62</v>
      </c>
      <c r="AL41" s="26" t="str">
        <f>IF(AK41&lt;=50,"10","20")</f>
        <v>20</v>
      </c>
      <c r="AM41" s="27">
        <f>L41+N41+R41+V41+X41+Z41+AB41+AD41+AF41+AG41+AH41+AI41+AJ41+AL41</f>
        <v>20</v>
      </c>
      <c r="AN41" s="93">
        <f>A41</f>
        <v>38</v>
      </c>
    </row>
    <row r="42" spans="1:40" x14ac:dyDescent="0.25">
      <c r="A42" s="16">
        <v>39</v>
      </c>
      <c r="B42" s="103" t="str">
        <f>REPLACE(C42,4,12,"************")</f>
        <v>ΓΕΩ************</v>
      </c>
      <c r="C42" s="101" t="s">
        <v>63</v>
      </c>
      <c r="D42" s="101" t="str">
        <f>REPLACE(E42,4,10,"*********")</f>
        <v>ΑΝΑ*********</v>
      </c>
      <c r="E42" s="101" t="s">
        <v>64</v>
      </c>
      <c r="F42" s="101" t="str">
        <f>REPLACE(G42,4,10,"*********")</f>
        <v>ΣΠΥ*********</v>
      </c>
      <c r="G42" s="42" t="s">
        <v>65</v>
      </c>
      <c r="H42" s="45">
        <v>1</v>
      </c>
      <c r="I42" s="46">
        <v>2</v>
      </c>
      <c r="J42" s="45"/>
      <c r="K42" s="47"/>
      <c r="L42" s="22">
        <f>(17*K42)+(J42*K42)</f>
        <v>0</v>
      </c>
      <c r="M42" s="45"/>
      <c r="N42" s="46">
        <f>M42*17</f>
        <v>0</v>
      </c>
      <c r="O42" s="45"/>
      <c r="P42" s="47"/>
      <c r="Q42" s="47"/>
      <c r="R42" s="22">
        <f>P42+(Q42*10)</f>
        <v>0</v>
      </c>
      <c r="S42" s="45"/>
      <c r="T42" s="47"/>
      <c r="U42" s="47"/>
      <c r="V42" s="22">
        <f>T42+(U42*10)</f>
        <v>0</v>
      </c>
      <c r="W42" s="45"/>
      <c r="X42" s="22">
        <f>W42*5</f>
        <v>0</v>
      </c>
      <c r="Y42" s="45"/>
      <c r="Z42" s="22">
        <f>Y42*5</f>
        <v>0</v>
      </c>
      <c r="AA42" s="45"/>
      <c r="AB42" s="23">
        <f>AA42*5</f>
        <v>0</v>
      </c>
      <c r="AC42" s="43"/>
      <c r="AD42" s="23">
        <f>AC42*10</f>
        <v>0</v>
      </c>
      <c r="AE42" s="43"/>
      <c r="AF42" s="23">
        <f>AE42*10</f>
        <v>0</v>
      </c>
      <c r="AG42" s="45"/>
      <c r="AH42" s="47"/>
      <c r="AI42" s="47"/>
      <c r="AJ42" s="48"/>
      <c r="AK42" s="49">
        <v>51</v>
      </c>
      <c r="AL42" s="50" t="str">
        <f>IF(AK42&lt;=50,"10","20")</f>
        <v>20</v>
      </c>
      <c r="AM42" s="27">
        <f>L42+N42+R42+V42+X42+Z42+AB42+AD42+AF42+AG42+AH42+AI42+AJ42+AL42</f>
        <v>20</v>
      </c>
      <c r="AN42" s="93">
        <f>A42</f>
        <v>39</v>
      </c>
    </row>
    <row r="43" spans="1:40" x14ac:dyDescent="0.25">
      <c r="A43" s="16">
        <v>40</v>
      </c>
      <c r="B43" s="57" t="str">
        <f>REPLACE(C43,4,12,"************")</f>
        <v>ΓΚΟ************</v>
      </c>
      <c r="C43" s="98" t="s">
        <v>70</v>
      </c>
      <c r="D43" s="98" t="str">
        <f>REPLACE(E43,4,10,"*********")</f>
        <v>ΕΛΕ*********</v>
      </c>
      <c r="E43" s="98" t="s">
        <v>71</v>
      </c>
      <c r="F43" s="98" t="str">
        <f>REPLACE(G43,4,10,"*********")</f>
        <v>ΣΤΕ*********</v>
      </c>
      <c r="G43" s="18" t="s">
        <v>72</v>
      </c>
      <c r="H43" s="28">
        <v>1</v>
      </c>
      <c r="I43" s="22">
        <v>2</v>
      </c>
      <c r="J43" s="28"/>
      <c r="K43" s="29"/>
      <c r="L43" s="22">
        <f>(17*K43)+(J43*K43)</f>
        <v>0</v>
      </c>
      <c r="M43" s="28"/>
      <c r="N43" s="22">
        <f>M43*17</f>
        <v>0</v>
      </c>
      <c r="O43" s="28"/>
      <c r="P43" s="29"/>
      <c r="Q43" s="29"/>
      <c r="R43" s="22">
        <f>P43+(Q43*10)</f>
        <v>0</v>
      </c>
      <c r="S43" s="28"/>
      <c r="T43" s="29"/>
      <c r="U43" s="29"/>
      <c r="V43" s="22">
        <f>T43+(U43*10)</f>
        <v>0</v>
      </c>
      <c r="W43" s="28"/>
      <c r="X43" s="22">
        <f>W43*5</f>
        <v>0</v>
      </c>
      <c r="Y43" s="28"/>
      <c r="Z43" s="22">
        <f>Y43*5</f>
        <v>0</v>
      </c>
      <c r="AA43" s="28">
        <v>2</v>
      </c>
      <c r="AB43" s="23">
        <f>AA43*5</f>
        <v>10</v>
      </c>
      <c r="AC43" s="30"/>
      <c r="AD43" s="23">
        <f>AC43*10</f>
        <v>0</v>
      </c>
      <c r="AE43" s="30"/>
      <c r="AF43" s="23">
        <f>AE43*10</f>
        <v>0</v>
      </c>
      <c r="AG43" s="28"/>
      <c r="AH43" s="29"/>
      <c r="AI43" s="29"/>
      <c r="AJ43" s="31"/>
      <c r="AK43" s="32">
        <v>36</v>
      </c>
      <c r="AL43" s="26" t="str">
        <f>IF(AK43&lt;=50,"10","20")</f>
        <v>10</v>
      </c>
      <c r="AM43" s="27">
        <f>L43+N43+R43+V43+X43+Z43+AB43+AD43+AF43+AG43+AH43+AI43+AJ43+AL43</f>
        <v>20</v>
      </c>
      <c r="AN43" s="93">
        <f>A43</f>
        <v>40</v>
      </c>
    </row>
    <row r="44" spans="1:40" x14ac:dyDescent="0.25">
      <c r="A44" s="16">
        <v>41</v>
      </c>
      <c r="B44" s="57" t="str">
        <f>REPLACE(C44,4,12,"************")</f>
        <v>ΔΗΜ************</v>
      </c>
      <c r="C44" s="98" t="s">
        <v>73</v>
      </c>
      <c r="D44" s="98" t="str">
        <f>REPLACE(E44,4,10,"*********")</f>
        <v>ΜΑΡ*********</v>
      </c>
      <c r="E44" s="98" t="s">
        <v>74</v>
      </c>
      <c r="F44" s="98" t="str">
        <f>REPLACE(G44,4,10,"*********")</f>
        <v>ΑΝΤ*********</v>
      </c>
      <c r="G44" s="18" t="s">
        <v>75</v>
      </c>
      <c r="H44" s="28">
        <v>2</v>
      </c>
      <c r="I44" s="22">
        <v>1</v>
      </c>
      <c r="J44" s="28"/>
      <c r="K44" s="29"/>
      <c r="L44" s="22">
        <f>(17*K44)+(J44*K44)</f>
        <v>0</v>
      </c>
      <c r="M44" s="28"/>
      <c r="N44" s="22">
        <f>M44*17</f>
        <v>0</v>
      </c>
      <c r="O44" s="28"/>
      <c r="P44" s="29"/>
      <c r="Q44" s="29"/>
      <c r="R44" s="22">
        <f>P44+(Q44*10)</f>
        <v>0</v>
      </c>
      <c r="S44" s="28"/>
      <c r="T44" s="29"/>
      <c r="U44" s="29"/>
      <c r="V44" s="22">
        <f>T44+(U44*10)</f>
        <v>0</v>
      </c>
      <c r="W44" s="28"/>
      <c r="X44" s="22">
        <f>W44*5</f>
        <v>0</v>
      </c>
      <c r="Y44" s="28"/>
      <c r="Z44" s="22">
        <f>Y44*5</f>
        <v>0</v>
      </c>
      <c r="AA44" s="28"/>
      <c r="AB44" s="23">
        <f>AA44*5</f>
        <v>0</v>
      </c>
      <c r="AC44" s="30"/>
      <c r="AD44" s="23">
        <f>AC44*10</f>
        <v>0</v>
      </c>
      <c r="AE44" s="30"/>
      <c r="AF44" s="23">
        <f>AE44*10</f>
        <v>0</v>
      </c>
      <c r="AG44" s="28"/>
      <c r="AH44" s="29"/>
      <c r="AI44" s="29"/>
      <c r="AJ44" s="31"/>
      <c r="AK44" s="32">
        <v>63</v>
      </c>
      <c r="AL44" s="26" t="str">
        <f>IF(AK44&lt;=50,"10","20")</f>
        <v>20</v>
      </c>
      <c r="AM44" s="27">
        <f>L44+N44+R44+V44+X44+Z44+AB44+AD44+AF44+AG44+AH44+AI44+AJ44+AL44</f>
        <v>20</v>
      </c>
      <c r="AN44" s="93">
        <f>A44</f>
        <v>41</v>
      </c>
    </row>
    <row r="45" spans="1:40" x14ac:dyDescent="0.25">
      <c r="A45" s="16">
        <v>42</v>
      </c>
      <c r="B45" s="57" t="str">
        <f>REPLACE(C45,4,12,"************")</f>
        <v>ΔΗΜ************</v>
      </c>
      <c r="C45" s="98" t="s">
        <v>76</v>
      </c>
      <c r="D45" s="98" t="str">
        <f>REPLACE(E45,4,10,"*********")</f>
        <v>ΓΕΩ*********</v>
      </c>
      <c r="E45" s="98" t="s">
        <v>66</v>
      </c>
      <c r="F45" s="98" t="str">
        <f>REPLACE(G45,4,10,"*********")</f>
        <v>ΛΑΖ*********</v>
      </c>
      <c r="G45" s="18" t="s">
        <v>79</v>
      </c>
      <c r="H45" s="28">
        <v>2</v>
      </c>
      <c r="I45" s="22">
        <v>1</v>
      </c>
      <c r="J45" s="28"/>
      <c r="K45" s="29"/>
      <c r="L45" s="22">
        <f>(17*K45)+(J45*K45)</f>
        <v>0</v>
      </c>
      <c r="M45" s="28"/>
      <c r="N45" s="22">
        <f>M45*17</f>
        <v>0</v>
      </c>
      <c r="O45" s="28"/>
      <c r="P45" s="29"/>
      <c r="Q45" s="29"/>
      <c r="R45" s="22">
        <f>P45+(Q45*10)</f>
        <v>0</v>
      </c>
      <c r="S45" s="28"/>
      <c r="T45" s="29"/>
      <c r="U45" s="29"/>
      <c r="V45" s="22">
        <f>T45+(U45*10)</f>
        <v>0</v>
      </c>
      <c r="W45" s="28"/>
      <c r="X45" s="22">
        <f>W45*5</f>
        <v>0</v>
      </c>
      <c r="Y45" s="28"/>
      <c r="Z45" s="22">
        <f>Y45*5</f>
        <v>0</v>
      </c>
      <c r="AA45" s="28"/>
      <c r="AB45" s="23">
        <f>AA45*5</f>
        <v>0</v>
      </c>
      <c r="AC45" s="30"/>
      <c r="AD45" s="23">
        <f>AC45*10</f>
        <v>0</v>
      </c>
      <c r="AE45" s="30"/>
      <c r="AF45" s="23">
        <f>AE45*10</f>
        <v>0</v>
      </c>
      <c r="AG45" s="28"/>
      <c r="AH45" s="29"/>
      <c r="AI45" s="29"/>
      <c r="AJ45" s="31"/>
      <c r="AK45" s="32">
        <v>56</v>
      </c>
      <c r="AL45" s="26" t="str">
        <f>IF(AK45&lt;=50,"10","20")</f>
        <v>20</v>
      </c>
      <c r="AM45" s="27">
        <f>L45+N45+R45+V45+X45+Z45+AB45+AD45+AF45+AG45+AH45+AI45+AJ45+AL45</f>
        <v>20</v>
      </c>
      <c r="AN45" s="93">
        <f>A45</f>
        <v>42</v>
      </c>
    </row>
    <row r="46" spans="1:40" x14ac:dyDescent="0.25">
      <c r="A46" s="16">
        <v>43</v>
      </c>
      <c r="B46" s="57" t="str">
        <f>REPLACE(C46,4,12,"************")</f>
        <v>ΙΝΤ************</v>
      </c>
      <c r="C46" s="98" t="s">
        <v>85</v>
      </c>
      <c r="D46" s="98" t="str">
        <f>REPLACE(E46,4,10,"*********")</f>
        <v>ΣΟΥ*********</v>
      </c>
      <c r="E46" s="98" t="s">
        <v>86</v>
      </c>
      <c r="F46" s="98" t="str">
        <f>REPLACE(G46,4,10,"*********")</f>
        <v>ΑΝΑ*********</v>
      </c>
      <c r="G46" s="18" t="s">
        <v>78</v>
      </c>
      <c r="H46" s="28">
        <v>1</v>
      </c>
      <c r="I46" s="22">
        <v>2</v>
      </c>
      <c r="J46" s="28"/>
      <c r="K46" s="29"/>
      <c r="L46" s="22">
        <f>(17*K46)+(J46*K46)</f>
        <v>0</v>
      </c>
      <c r="M46" s="28"/>
      <c r="N46" s="22">
        <f>M46*17</f>
        <v>0</v>
      </c>
      <c r="O46" s="28"/>
      <c r="P46" s="29"/>
      <c r="Q46" s="29"/>
      <c r="R46" s="22">
        <f>P46+(Q46*10)</f>
        <v>0</v>
      </c>
      <c r="S46" s="28"/>
      <c r="T46" s="29"/>
      <c r="U46" s="29"/>
      <c r="V46" s="22">
        <f>T46+(U46*10)</f>
        <v>0</v>
      </c>
      <c r="W46" s="28"/>
      <c r="X46" s="22">
        <f>W46*5</f>
        <v>0</v>
      </c>
      <c r="Y46" s="28"/>
      <c r="Z46" s="22">
        <f>Y46*5</f>
        <v>0</v>
      </c>
      <c r="AA46" s="28"/>
      <c r="AB46" s="23">
        <f>AA46*5</f>
        <v>0</v>
      </c>
      <c r="AC46" s="30"/>
      <c r="AD46" s="23">
        <f>AC46*10</f>
        <v>0</v>
      </c>
      <c r="AE46" s="30"/>
      <c r="AF46" s="23">
        <f>AE46*10</f>
        <v>0</v>
      </c>
      <c r="AG46" s="28"/>
      <c r="AH46" s="29"/>
      <c r="AI46" s="29"/>
      <c r="AJ46" s="31"/>
      <c r="AK46" s="32">
        <v>59</v>
      </c>
      <c r="AL46" s="26" t="str">
        <f>IF(AK46&lt;=50,"10","20")</f>
        <v>20</v>
      </c>
      <c r="AM46" s="27">
        <f>L46+N46+R46+V46+X46+Z46+AB46+AD46+AF46+AG46+AH46+AI46+AJ46+AL46</f>
        <v>20</v>
      </c>
      <c r="AN46" s="93">
        <f>A46</f>
        <v>43</v>
      </c>
    </row>
    <row r="47" spans="1:40" x14ac:dyDescent="0.25">
      <c r="A47" s="16">
        <v>44</v>
      </c>
      <c r="B47" s="57" t="str">
        <f>REPLACE(C47,4,12,"************")</f>
        <v>ΚΑΛ************</v>
      </c>
      <c r="C47" s="98" t="s">
        <v>89</v>
      </c>
      <c r="D47" s="98" t="str">
        <f>REPLACE(E47,4,10,"*********")</f>
        <v>ΕΛΕ*********</v>
      </c>
      <c r="E47" s="98" t="s">
        <v>71</v>
      </c>
      <c r="F47" s="98" t="str">
        <f>REPLACE(G47,4,10,"*********")</f>
        <v>ΝΙΚ*********</v>
      </c>
      <c r="G47" s="18" t="s">
        <v>62</v>
      </c>
      <c r="H47" s="28">
        <v>1</v>
      </c>
      <c r="I47" s="22">
        <v>2</v>
      </c>
      <c r="J47" s="28"/>
      <c r="K47" s="29"/>
      <c r="L47" s="22">
        <f>(17*K47)+(J47*K47)</f>
        <v>0</v>
      </c>
      <c r="M47" s="28"/>
      <c r="N47" s="22">
        <f>M47*17</f>
        <v>0</v>
      </c>
      <c r="O47" s="28"/>
      <c r="P47" s="29"/>
      <c r="Q47" s="29"/>
      <c r="R47" s="22">
        <f>P47+(Q47*10)</f>
        <v>0</v>
      </c>
      <c r="S47" s="28"/>
      <c r="T47" s="29"/>
      <c r="U47" s="29"/>
      <c r="V47" s="22">
        <f>T47+(U47*10)</f>
        <v>0</v>
      </c>
      <c r="W47" s="28"/>
      <c r="X47" s="22">
        <f>W47*5</f>
        <v>0</v>
      </c>
      <c r="Y47" s="28"/>
      <c r="Z47" s="22">
        <f>Y47*5</f>
        <v>0</v>
      </c>
      <c r="AA47" s="28"/>
      <c r="AB47" s="23">
        <f>AA47*5</f>
        <v>0</v>
      </c>
      <c r="AC47" s="30"/>
      <c r="AD47" s="23">
        <f>AC47*10</f>
        <v>0</v>
      </c>
      <c r="AE47" s="30"/>
      <c r="AF47" s="23">
        <f>AE47*10</f>
        <v>0</v>
      </c>
      <c r="AG47" s="28"/>
      <c r="AH47" s="29"/>
      <c r="AI47" s="29"/>
      <c r="AJ47" s="31"/>
      <c r="AK47" s="32">
        <v>54</v>
      </c>
      <c r="AL47" s="26" t="str">
        <f>IF(AK47&lt;=50,"10","20")</f>
        <v>20</v>
      </c>
      <c r="AM47" s="27">
        <f>L47+N47+R47+V47+X47+Z47+AB47+AD47+AF47+AG47+AH47+AI47+AJ47+AL47</f>
        <v>20</v>
      </c>
      <c r="AN47" s="93">
        <f>A47</f>
        <v>44</v>
      </c>
    </row>
    <row r="48" spans="1:40" x14ac:dyDescent="0.25">
      <c r="A48" s="16">
        <v>45</v>
      </c>
      <c r="B48" s="102" t="str">
        <f>REPLACE(C48,4,12,"************")</f>
        <v>ΤΣΕ************</v>
      </c>
      <c r="C48" s="100" t="s">
        <v>156</v>
      </c>
      <c r="D48" s="100" t="str">
        <f>REPLACE(E48,4,10,"*********")</f>
        <v>ΕΛΙ*********</v>
      </c>
      <c r="E48" s="100" t="s">
        <v>157</v>
      </c>
      <c r="F48" s="100" t="str">
        <f>REPLACE(G48,4,10,"*********")</f>
        <v>ΣΩΤ*********</v>
      </c>
      <c r="G48" s="17" t="s">
        <v>158</v>
      </c>
      <c r="H48" s="19">
        <v>1</v>
      </c>
      <c r="I48" s="20">
        <v>2</v>
      </c>
      <c r="J48" s="78"/>
      <c r="K48" s="79"/>
      <c r="L48" s="22">
        <f>(17*K48)+(J48*K48)</f>
        <v>0</v>
      </c>
      <c r="M48" s="78"/>
      <c r="N48" s="22">
        <f>M48*17</f>
        <v>0</v>
      </c>
      <c r="O48" s="78"/>
      <c r="P48" s="79"/>
      <c r="Q48" s="79"/>
      <c r="R48" s="22">
        <f>P48+(Q48*10)</f>
        <v>0</v>
      </c>
      <c r="S48" s="78"/>
      <c r="T48" s="79"/>
      <c r="U48" s="79"/>
      <c r="V48" s="22">
        <f>T48+(U48*10)</f>
        <v>0</v>
      </c>
      <c r="W48" s="78"/>
      <c r="X48" s="22">
        <f>W48*5</f>
        <v>0</v>
      </c>
      <c r="Y48" s="78"/>
      <c r="Z48" s="22">
        <f>Y48*5</f>
        <v>0</v>
      </c>
      <c r="AA48" s="78"/>
      <c r="AB48" s="23">
        <f>AA48*5</f>
        <v>0</v>
      </c>
      <c r="AC48" s="78"/>
      <c r="AD48" s="23">
        <f>AC48*10</f>
        <v>0</v>
      </c>
      <c r="AE48" s="78"/>
      <c r="AF48" s="23">
        <f>AE48*10</f>
        <v>0</v>
      </c>
      <c r="AG48" s="78"/>
      <c r="AH48" s="79"/>
      <c r="AI48" s="79"/>
      <c r="AJ48" s="80"/>
      <c r="AK48" s="81">
        <v>54</v>
      </c>
      <c r="AL48" s="81" t="str">
        <f>IF(AK48&lt;=50,"10","20")</f>
        <v>20</v>
      </c>
      <c r="AM48" s="27">
        <f>L48+N48+R48+V48+X48+Z48+AB48+AD48+AF48+AG48+AH48+AI48+AJ48+AL48</f>
        <v>20</v>
      </c>
      <c r="AN48" s="93">
        <f>A48</f>
        <v>45</v>
      </c>
    </row>
    <row r="49" spans="1:40" x14ac:dyDescent="0.25">
      <c r="A49" s="16">
        <v>46</v>
      </c>
      <c r="B49" s="57" t="str">
        <f>REPLACE(C49,4,12,"************")</f>
        <v>ACK************</v>
      </c>
      <c r="C49" s="100" t="s">
        <v>48</v>
      </c>
      <c r="D49" s="98" t="str">
        <f>REPLACE(E49,4,10,"*********")</f>
        <v>FLU*********</v>
      </c>
      <c r="E49" s="100" t="s">
        <v>49</v>
      </c>
      <c r="F49" s="98" t="str">
        <f>REPLACE(G49,4,10,"*********")</f>
        <v>DIN*********</v>
      </c>
      <c r="G49" s="17" t="s">
        <v>50</v>
      </c>
      <c r="H49" s="19">
        <v>1</v>
      </c>
      <c r="I49" s="20">
        <v>2</v>
      </c>
      <c r="J49" s="19"/>
      <c r="K49" s="21"/>
      <c r="L49" s="22">
        <f>(17*K49)+(J49*K49)</f>
        <v>0</v>
      </c>
      <c r="M49" s="19"/>
      <c r="N49" s="22">
        <f>M49*17</f>
        <v>0</v>
      </c>
      <c r="O49" s="19"/>
      <c r="P49" s="21"/>
      <c r="Q49" s="21"/>
      <c r="R49" s="22">
        <f>P49+(Q49*10)</f>
        <v>0</v>
      </c>
      <c r="S49" s="19"/>
      <c r="T49" s="21"/>
      <c r="U49" s="21"/>
      <c r="V49" s="22">
        <f>T49+(U49*10)</f>
        <v>0</v>
      </c>
      <c r="W49" s="19"/>
      <c r="X49" s="22">
        <f>W49*5</f>
        <v>0</v>
      </c>
      <c r="Y49" s="19"/>
      <c r="Z49" s="22">
        <f>Y49*5</f>
        <v>0</v>
      </c>
      <c r="AA49" s="19">
        <v>1</v>
      </c>
      <c r="AB49" s="23">
        <f>AA49*5</f>
        <v>5</v>
      </c>
      <c r="AC49" s="19"/>
      <c r="AD49" s="23">
        <f>AC49*10</f>
        <v>0</v>
      </c>
      <c r="AE49" s="19"/>
      <c r="AF49" s="23">
        <f>AE49*10</f>
        <v>0</v>
      </c>
      <c r="AG49" s="19"/>
      <c r="AH49" s="21"/>
      <c r="AI49" s="21"/>
      <c r="AJ49" s="24"/>
      <c r="AK49" s="25">
        <v>46</v>
      </c>
      <c r="AL49" s="26" t="str">
        <f>IF(AK49&lt;=50,"10","20")</f>
        <v>10</v>
      </c>
      <c r="AM49" s="27">
        <f>L49+N49+R49+V49+X49+Z49+AB49+AD49+AF49+AG49+AH49+AI49+AJ49+AL49</f>
        <v>15</v>
      </c>
      <c r="AN49" s="93">
        <f>A49</f>
        <v>46</v>
      </c>
    </row>
    <row r="50" spans="1:40" x14ac:dyDescent="0.25">
      <c r="A50" s="16">
        <v>47</v>
      </c>
      <c r="B50" s="57" t="str">
        <f>REPLACE(C50,4,12,"************")</f>
        <v>ΚΥΡ************</v>
      </c>
      <c r="C50" s="98" t="s">
        <v>100</v>
      </c>
      <c r="D50" s="98" t="str">
        <f>REPLACE(E50,4,10,"*********")</f>
        <v>ΚΩΝ*********</v>
      </c>
      <c r="E50" s="98" t="s">
        <v>101</v>
      </c>
      <c r="F50" s="98" t="str">
        <f>REPLACE(G50,4,10,"*********")</f>
        <v>ΒΑΣ*********</v>
      </c>
      <c r="G50" s="18" t="s">
        <v>99</v>
      </c>
      <c r="H50" s="28">
        <v>1</v>
      </c>
      <c r="I50" s="22">
        <v>2</v>
      </c>
      <c r="J50" s="28"/>
      <c r="K50" s="29"/>
      <c r="L50" s="22">
        <f>(17*K50)+(J50*K50)</f>
        <v>0</v>
      </c>
      <c r="M50" s="28"/>
      <c r="N50" s="22">
        <f>M50*17</f>
        <v>0</v>
      </c>
      <c r="O50" s="28"/>
      <c r="P50" s="29"/>
      <c r="Q50" s="29"/>
      <c r="R50" s="22">
        <f>P50+(Q50*10)</f>
        <v>0</v>
      </c>
      <c r="S50" s="28"/>
      <c r="T50" s="29"/>
      <c r="U50" s="29"/>
      <c r="V50" s="22">
        <f>T50+(U50*10)</f>
        <v>0</v>
      </c>
      <c r="W50" s="28"/>
      <c r="X50" s="22">
        <f>W50*5</f>
        <v>0</v>
      </c>
      <c r="Y50" s="28"/>
      <c r="Z50" s="22">
        <f>Y50*5</f>
        <v>0</v>
      </c>
      <c r="AA50" s="28">
        <v>1</v>
      </c>
      <c r="AB50" s="23">
        <f>AA50*5</f>
        <v>5</v>
      </c>
      <c r="AC50" s="30"/>
      <c r="AD50" s="23">
        <f>AC50*10</f>
        <v>0</v>
      </c>
      <c r="AE50" s="30"/>
      <c r="AF50" s="23">
        <f>AE50*10</f>
        <v>0</v>
      </c>
      <c r="AG50" s="28"/>
      <c r="AH50" s="29"/>
      <c r="AI50" s="29"/>
      <c r="AJ50" s="31"/>
      <c r="AK50" s="32">
        <v>31</v>
      </c>
      <c r="AL50" s="26" t="str">
        <f>IF(AK50&lt;=50,"10","20")</f>
        <v>10</v>
      </c>
      <c r="AM50" s="27">
        <f>L50+N50+R50+V50+X50+Z50+AB50+AD50+AF50+AG50+AH50+AI50+AJ50+AL50</f>
        <v>15</v>
      </c>
      <c r="AN50" s="93">
        <f>A50</f>
        <v>47</v>
      </c>
    </row>
    <row r="51" spans="1:40" x14ac:dyDescent="0.25">
      <c r="A51" s="16">
        <v>48</v>
      </c>
      <c r="B51" s="57" t="str">
        <f>REPLACE(C51,4,12,"************")</f>
        <v>ΜΑΝ************</v>
      </c>
      <c r="C51" s="99" t="s">
        <v>115</v>
      </c>
      <c r="D51" s="98" t="str">
        <f>REPLACE(E51,4,10,"*********")</f>
        <v>ΕΛΠ*********</v>
      </c>
      <c r="E51" s="98" t="s">
        <v>116</v>
      </c>
      <c r="F51" s="98" t="str">
        <f>REPLACE(G51,4,10,"*********")</f>
        <v>ΧΡΗ*********</v>
      </c>
      <c r="G51" s="33" t="s">
        <v>104</v>
      </c>
      <c r="H51" s="34">
        <v>1</v>
      </c>
      <c r="I51" s="35"/>
      <c r="J51" s="34"/>
      <c r="K51" s="36"/>
      <c r="L51" s="22">
        <f>(17*K51)+(J51*K51)</f>
        <v>0</v>
      </c>
      <c r="M51" s="34"/>
      <c r="N51" s="22">
        <f>M51*17</f>
        <v>0</v>
      </c>
      <c r="O51" s="34"/>
      <c r="P51" s="36"/>
      <c r="Q51" s="36"/>
      <c r="R51" s="22">
        <f>P51+(Q51*10)</f>
        <v>0</v>
      </c>
      <c r="S51" s="34"/>
      <c r="T51" s="36"/>
      <c r="U51" s="36"/>
      <c r="V51" s="22">
        <f>T51+(U51*10)</f>
        <v>0</v>
      </c>
      <c r="W51" s="34"/>
      <c r="X51" s="22">
        <f>W51*5</f>
        <v>0</v>
      </c>
      <c r="Y51" s="34"/>
      <c r="Z51" s="22">
        <f>Y51*5</f>
        <v>0</v>
      </c>
      <c r="AA51" s="34">
        <v>1</v>
      </c>
      <c r="AB51" s="23">
        <f>AA51*5</f>
        <v>5</v>
      </c>
      <c r="AC51" s="37"/>
      <c r="AD51" s="23">
        <f>AC51*10</f>
        <v>0</v>
      </c>
      <c r="AE51" s="37"/>
      <c r="AF51" s="23">
        <f>AE51*10</f>
        <v>0</v>
      </c>
      <c r="AG51" s="34"/>
      <c r="AH51" s="36"/>
      <c r="AI51" s="36"/>
      <c r="AJ51" s="52"/>
      <c r="AK51" s="53">
        <v>50</v>
      </c>
      <c r="AL51" s="26" t="str">
        <f>IF(AK51&lt;=50,"10","20")</f>
        <v>10</v>
      </c>
      <c r="AM51" s="27">
        <f>L51+N51+R51+V51+X51+Z51+AB51+AD51+AF51+AG51+AH51+AI51+AJ51+AL51</f>
        <v>15</v>
      </c>
      <c r="AN51" s="93">
        <f>A51</f>
        <v>48</v>
      </c>
    </row>
    <row r="52" spans="1:40" x14ac:dyDescent="0.25">
      <c r="A52" s="16">
        <v>49</v>
      </c>
      <c r="B52" s="104" t="str">
        <f>REPLACE(C52,4,12,"************")</f>
        <v>ΝΕΤ************</v>
      </c>
      <c r="C52" s="105" t="s">
        <v>138</v>
      </c>
      <c r="D52" s="105" t="str">
        <f>REPLACE(E52,4,10,"*********")</f>
        <v>ΜΑΓ*********</v>
      </c>
      <c r="E52" s="105" t="s">
        <v>139</v>
      </c>
      <c r="F52" s="105" t="str">
        <f>REPLACE(G52,4,10,"*********")</f>
        <v>ΚΩΝ*********</v>
      </c>
      <c r="G52" s="58" t="s">
        <v>56</v>
      </c>
      <c r="H52" s="59">
        <v>1</v>
      </c>
      <c r="I52" s="60">
        <v>2</v>
      </c>
      <c r="J52" s="59"/>
      <c r="K52" s="61"/>
      <c r="L52" s="60">
        <f>(17*K52)+(J52*K52)</f>
        <v>0</v>
      </c>
      <c r="M52" s="59"/>
      <c r="N52" s="60">
        <f>M52*17</f>
        <v>0</v>
      </c>
      <c r="O52" s="59"/>
      <c r="P52" s="61"/>
      <c r="Q52" s="61"/>
      <c r="R52" s="60">
        <f>P52+(Q52*10)</f>
        <v>0</v>
      </c>
      <c r="S52" s="59"/>
      <c r="T52" s="61"/>
      <c r="U52" s="61"/>
      <c r="V52" s="60">
        <f>T52+(U52*10)</f>
        <v>0</v>
      </c>
      <c r="W52" s="59"/>
      <c r="X52" s="60">
        <f>W52*5</f>
        <v>0</v>
      </c>
      <c r="Y52" s="59"/>
      <c r="Z52" s="60">
        <f>Y52*5</f>
        <v>0</v>
      </c>
      <c r="AA52" s="59">
        <v>1</v>
      </c>
      <c r="AB52" s="62">
        <f>AA52*5</f>
        <v>5</v>
      </c>
      <c r="AC52" s="63"/>
      <c r="AD52" s="62">
        <f>AC52*10</f>
        <v>0</v>
      </c>
      <c r="AE52" s="63"/>
      <c r="AF52" s="62">
        <f>AE52*10</f>
        <v>0</v>
      </c>
      <c r="AG52" s="59"/>
      <c r="AH52" s="61"/>
      <c r="AI52" s="61"/>
      <c r="AJ52" s="64"/>
      <c r="AK52" s="65">
        <v>43</v>
      </c>
      <c r="AL52" s="66" t="str">
        <f>IF(AK52&lt;=50,"10","20")</f>
        <v>10</v>
      </c>
      <c r="AM52" s="67">
        <f>L52+N52+R52+V52+X52+Z52+AB52+AD52+AF52+AG52+AH52+AI52+AJ52+AL52</f>
        <v>15</v>
      </c>
      <c r="AN52" s="93">
        <f>A52</f>
        <v>49</v>
      </c>
    </row>
    <row r="53" spans="1:40" x14ac:dyDescent="0.25">
      <c r="A53" s="108">
        <v>50</v>
      </c>
      <c r="B53" s="106" t="str">
        <f>REPLACE(C53,4,12,"************")</f>
        <v>ΤΑΣ************</v>
      </c>
      <c r="C53" s="107" t="s">
        <v>149</v>
      </c>
      <c r="D53" s="107" t="str">
        <f>REPLACE(E53,4,10,"*********")</f>
        <v>ΕΛΕ*********</v>
      </c>
      <c r="E53" s="107" t="s">
        <v>71</v>
      </c>
      <c r="F53" s="107" t="str">
        <f>REPLACE(G53,4,10,"*********")</f>
        <v>ΠΑΝ*********</v>
      </c>
      <c r="G53" s="82" t="s">
        <v>150</v>
      </c>
      <c r="H53" s="83">
        <v>1</v>
      </c>
      <c r="I53" s="84">
        <v>2</v>
      </c>
      <c r="J53" s="83"/>
      <c r="K53" s="85"/>
      <c r="L53" s="84">
        <f>(17*K53)+(J53*K53)</f>
        <v>0</v>
      </c>
      <c r="M53" s="83"/>
      <c r="N53" s="84">
        <f>M53*17</f>
        <v>0</v>
      </c>
      <c r="O53" s="83"/>
      <c r="P53" s="85"/>
      <c r="Q53" s="85"/>
      <c r="R53" s="84">
        <f>P53+(Q53*10)</f>
        <v>0</v>
      </c>
      <c r="S53" s="83"/>
      <c r="T53" s="85"/>
      <c r="U53" s="85"/>
      <c r="V53" s="84">
        <f>T53+(U53*10)</f>
        <v>0</v>
      </c>
      <c r="W53" s="83"/>
      <c r="X53" s="84">
        <f>W53*5</f>
        <v>0</v>
      </c>
      <c r="Y53" s="83"/>
      <c r="Z53" s="84">
        <f>Y53*5</f>
        <v>0</v>
      </c>
      <c r="AA53" s="83"/>
      <c r="AB53" s="94">
        <f>AA53*5</f>
        <v>0</v>
      </c>
      <c r="AC53" s="86"/>
      <c r="AD53" s="94">
        <f>AC53*10</f>
        <v>0</v>
      </c>
      <c r="AE53" s="86"/>
      <c r="AF53" s="94">
        <f>AE53*10</f>
        <v>0</v>
      </c>
      <c r="AG53" s="83"/>
      <c r="AH53" s="85"/>
      <c r="AI53" s="85"/>
      <c r="AJ53" s="84"/>
      <c r="AK53" s="87">
        <v>45</v>
      </c>
      <c r="AL53" s="88" t="str">
        <f>IF(AK53&lt;=50,"10","20")</f>
        <v>10</v>
      </c>
      <c r="AM53" s="68">
        <f>L53+N53+R53+V53+X53+Z53+AB53+AD53+AF53+AG53+AH53+AI53+AJ53+AL53</f>
        <v>10</v>
      </c>
      <c r="AN53" s="95">
        <f>A53</f>
        <v>50</v>
      </c>
    </row>
    <row r="54" spans="1:40" x14ac:dyDescent="0.25">
      <c r="AK54" s="69"/>
      <c r="AL54" s="69"/>
    </row>
    <row r="55" spans="1:40" x14ac:dyDescent="0.25">
      <c r="AK55" s="116" t="s">
        <v>159</v>
      </c>
      <c r="AL55" s="117"/>
    </row>
    <row r="57" spans="1:40" x14ac:dyDescent="0.25">
      <c r="AK57" s="116" t="s">
        <v>160</v>
      </c>
      <c r="AL57" s="117"/>
    </row>
  </sheetData>
  <sheetProtection password="CCE9" sheet="1" objects="1" scenarios="1"/>
  <sortState ref="A4:AN53">
    <sortCondition descending="1" ref="AM4:AM53"/>
  </sortState>
  <mergeCells count="16">
    <mergeCell ref="AK57:AL57"/>
    <mergeCell ref="A1:AM1"/>
    <mergeCell ref="A2:F2"/>
    <mergeCell ref="H2:I2"/>
    <mergeCell ref="J2:L2"/>
    <mergeCell ref="M2:N2"/>
    <mergeCell ref="O2:R2"/>
    <mergeCell ref="S2:V2"/>
    <mergeCell ref="W2:X2"/>
    <mergeCell ref="Y2:Z2"/>
    <mergeCell ref="AA2:AB2"/>
    <mergeCell ref="AC2:AD2"/>
    <mergeCell ref="AE2:AF2"/>
    <mergeCell ref="AG2:AJ2"/>
    <mergeCell ref="AK2:AL2"/>
    <mergeCell ref="AK55:AL5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selection activeCell="D5" sqref="D5:D7"/>
    </sheetView>
  </sheetViews>
  <sheetFormatPr defaultRowHeight="15" x14ac:dyDescent="0.25"/>
  <cols>
    <col min="1" max="1" width="9.140625" style="97"/>
    <col min="2" max="2" width="27.5703125" style="1" customWidth="1"/>
    <col min="3" max="3" width="17.85546875" style="1" customWidth="1"/>
    <col min="4" max="4" width="111.7109375" style="77" customWidth="1"/>
    <col min="5" max="5" width="0.140625" style="77" customWidth="1"/>
    <col min="6" max="18" width="9.140625" style="77" hidden="1" customWidth="1"/>
    <col min="19" max="19" width="11" style="97" hidden="1" customWidth="1"/>
    <col min="20" max="16384" width="9.140625" style="2"/>
  </cols>
  <sheetData>
    <row r="1" spans="1:19" ht="18.75" x14ac:dyDescent="0.3">
      <c r="A1" s="124" t="s">
        <v>166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5"/>
    </row>
    <row r="2" spans="1:19" s="72" customFormat="1" ht="30" x14ac:dyDescent="0.25">
      <c r="A2" s="70" t="s">
        <v>14</v>
      </c>
      <c r="B2" s="71" t="s">
        <v>15</v>
      </c>
      <c r="C2" s="71" t="s">
        <v>161</v>
      </c>
      <c r="D2" s="71" t="s">
        <v>162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0"/>
    </row>
    <row r="3" spans="1:19" x14ac:dyDescent="0.25">
      <c r="A3" s="73">
        <v>1</v>
      </c>
      <c r="B3" s="74" t="s">
        <v>163</v>
      </c>
      <c r="C3" s="75" t="s">
        <v>171</v>
      </c>
      <c r="D3" s="76" t="s">
        <v>165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3"/>
    </row>
    <row r="5" spans="1:19" x14ac:dyDescent="0.25">
      <c r="D5" s="77" t="s">
        <v>159</v>
      </c>
    </row>
    <row r="7" spans="1:19" x14ac:dyDescent="0.25">
      <c r="D7" s="77" t="s">
        <v>160</v>
      </c>
    </row>
  </sheetData>
  <sheetProtection password="CCE9" sheet="1" objects="1" scenarios="1"/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workbookViewId="0">
      <selection activeCell="AL19" sqref="AL19:AM19"/>
    </sheetView>
  </sheetViews>
  <sheetFormatPr defaultRowHeight="15" x14ac:dyDescent="0.25"/>
  <cols>
    <col min="1" max="1" width="5.5703125" style="2" customWidth="1"/>
    <col min="2" max="2" width="16.7109375" style="2" customWidth="1"/>
    <col min="3" max="3" width="15.85546875" style="2" hidden="1" customWidth="1"/>
    <col min="4" max="4" width="13.140625" style="2" customWidth="1"/>
    <col min="5" max="5" width="13.140625" style="2" hidden="1" customWidth="1"/>
    <col min="6" max="6" width="13.140625" style="2" customWidth="1"/>
    <col min="7" max="7" width="13.140625" style="2" hidden="1" customWidth="1"/>
    <col min="8" max="32" width="9.140625" style="2"/>
    <col min="33" max="33" width="6.5703125" style="2" customWidth="1"/>
    <col min="34" max="34" width="6.85546875" style="2" customWidth="1"/>
    <col min="35" max="36" width="6.7109375" style="2" customWidth="1"/>
    <col min="37" max="39" width="9.140625" style="2"/>
    <col min="40" max="40" width="6.140625" style="1" customWidth="1"/>
    <col min="41" max="16384" width="9.140625" style="2"/>
  </cols>
  <sheetData>
    <row r="1" spans="1:40" ht="57.75" customHeight="1" x14ac:dyDescent="0.35">
      <c r="A1" s="118" t="s">
        <v>167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</row>
    <row r="2" spans="1:40" s="92" customFormat="1" ht="61.5" customHeight="1" x14ac:dyDescent="0.25">
      <c r="A2" s="120" t="s">
        <v>0</v>
      </c>
      <c r="B2" s="121"/>
      <c r="C2" s="121"/>
      <c r="D2" s="121"/>
      <c r="E2" s="121"/>
      <c r="F2" s="121"/>
      <c r="G2" s="89"/>
      <c r="H2" s="120" t="s">
        <v>1</v>
      </c>
      <c r="I2" s="122"/>
      <c r="J2" s="120" t="s">
        <v>2</v>
      </c>
      <c r="K2" s="123"/>
      <c r="L2" s="122"/>
      <c r="M2" s="120" t="s">
        <v>3</v>
      </c>
      <c r="N2" s="122"/>
      <c r="O2" s="120" t="s">
        <v>4</v>
      </c>
      <c r="P2" s="123"/>
      <c r="Q2" s="123"/>
      <c r="R2" s="122"/>
      <c r="S2" s="120" t="s">
        <v>5</v>
      </c>
      <c r="T2" s="123"/>
      <c r="U2" s="123"/>
      <c r="V2" s="122"/>
      <c r="W2" s="120" t="s">
        <v>6</v>
      </c>
      <c r="X2" s="122"/>
      <c r="Y2" s="120" t="s">
        <v>7</v>
      </c>
      <c r="Z2" s="122"/>
      <c r="AA2" s="120" t="s">
        <v>8</v>
      </c>
      <c r="AB2" s="122"/>
      <c r="AC2" s="120" t="s">
        <v>9</v>
      </c>
      <c r="AD2" s="122"/>
      <c r="AE2" s="120" t="s">
        <v>10</v>
      </c>
      <c r="AF2" s="122"/>
      <c r="AG2" s="120" t="s">
        <v>11</v>
      </c>
      <c r="AH2" s="123"/>
      <c r="AI2" s="123"/>
      <c r="AJ2" s="122"/>
      <c r="AK2" s="120" t="s">
        <v>12</v>
      </c>
      <c r="AL2" s="122"/>
      <c r="AM2" s="96" t="s">
        <v>13</v>
      </c>
      <c r="AN2" s="91"/>
    </row>
    <row r="3" spans="1:40" s="72" customFormat="1" ht="57.7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17</v>
      </c>
      <c r="F3" s="4" t="s">
        <v>18</v>
      </c>
      <c r="G3" s="4" t="s">
        <v>18</v>
      </c>
      <c r="H3" s="5" t="s">
        <v>19</v>
      </c>
      <c r="I3" s="6" t="s">
        <v>20</v>
      </c>
      <c r="J3" s="5" t="s">
        <v>21</v>
      </c>
      <c r="K3" s="7" t="s">
        <v>22</v>
      </c>
      <c r="L3" s="6" t="s">
        <v>23</v>
      </c>
      <c r="M3" s="5" t="s">
        <v>24</v>
      </c>
      <c r="N3" s="6" t="s">
        <v>25</v>
      </c>
      <c r="O3" s="5" t="s">
        <v>26</v>
      </c>
      <c r="P3" s="8" t="s">
        <v>27</v>
      </c>
      <c r="Q3" s="8" t="s">
        <v>28</v>
      </c>
      <c r="R3" s="9" t="s">
        <v>29</v>
      </c>
      <c r="S3" s="10" t="s">
        <v>30</v>
      </c>
      <c r="T3" s="11" t="s">
        <v>31</v>
      </c>
      <c r="U3" s="11" t="s">
        <v>32</v>
      </c>
      <c r="V3" s="9" t="s">
        <v>33</v>
      </c>
      <c r="W3" s="10" t="s">
        <v>34</v>
      </c>
      <c r="X3" s="9" t="s">
        <v>35</v>
      </c>
      <c r="Y3" s="12" t="s">
        <v>36</v>
      </c>
      <c r="Z3" s="9" t="s">
        <v>37</v>
      </c>
      <c r="AA3" s="10" t="s">
        <v>8</v>
      </c>
      <c r="AB3" s="9" t="s">
        <v>38</v>
      </c>
      <c r="AC3" s="10" t="s">
        <v>39</v>
      </c>
      <c r="AD3" s="9" t="s">
        <v>40</v>
      </c>
      <c r="AE3" s="12" t="s">
        <v>41</v>
      </c>
      <c r="AF3" s="9" t="s">
        <v>42</v>
      </c>
      <c r="AG3" s="10" t="s">
        <v>43</v>
      </c>
      <c r="AH3" s="8" t="s">
        <v>44</v>
      </c>
      <c r="AI3" s="8" t="s">
        <v>45</v>
      </c>
      <c r="AJ3" s="13" t="s">
        <v>46</v>
      </c>
      <c r="AK3" s="14" t="s">
        <v>12</v>
      </c>
      <c r="AL3" s="14" t="s">
        <v>47</v>
      </c>
      <c r="AM3" s="15" t="s">
        <v>13</v>
      </c>
      <c r="AN3" s="113" t="s">
        <v>14</v>
      </c>
    </row>
    <row r="4" spans="1:40" x14ac:dyDescent="0.25">
      <c r="A4" s="16">
        <v>1</v>
      </c>
      <c r="B4" s="57" t="str">
        <f t="shared" ref="B4:B14" si="0">REPLACE(C4,4,12,"************")</f>
        <v>ΜΠΕ************</v>
      </c>
      <c r="C4" s="98" t="s">
        <v>131</v>
      </c>
      <c r="D4" s="98" t="str">
        <f t="shared" ref="D4:D14" si="1">REPLACE(E4,4,10,"*********")</f>
        <v>ΖΑΧ*********</v>
      </c>
      <c r="E4" s="98" t="s">
        <v>132</v>
      </c>
      <c r="F4" s="98" t="str">
        <f t="shared" ref="F4:F14" si="2">REPLACE(G4,4,10,"*********")</f>
        <v>ΣΤΑ*********</v>
      </c>
      <c r="G4" s="18" t="s">
        <v>133</v>
      </c>
      <c r="H4" s="28">
        <v>1</v>
      </c>
      <c r="I4" s="22">
        <v>2</v>
      </c>
      <c r="J4" s="28">
        <v>17</v>
      </c>
      <c r="K4" s="29">
        <v>160</v>
      </c>
      <c r="L4" s="22">
        <f t="shared" ref="L4:L14" si="3">(17*K4)+(J4*K4)</f>
        <v>5440</v>
      </c>
      <c r="M4" s="28">
        <v>40</v>
      </c>
      <c r="N4" s="22">
        <f t="shared" ref="N4:N14" si="4">M4*17</f>
        <v>680</v>
      </c>
      <c r="O4" s="28"/>
      <c r="P4" s="29"/>
      <c r="Q4" s="29"/>
      <c r="R4" s="22">
        <f t="shared" ref="R4:R14" si="5">P4+(Q4*10)</f>
        <v>0</v>
      </c>
      <c r="S4" s="28"/>
      <c r="T4" s="29"/>
      <c r="U4" s="29"/>
      <c r="V4" s="22">
        <f t="shared" ref="V4:V14" si="6">T4+(U4*10)</f>
        <v>0</v>
      </c>
      <c r="W4" s="28"/>
      <c r="X4" s="22">
        <f t="shared" ref="X4:X14" si="7">W4*5</f>
        <v>0</v>
      </c>
      <c r="Y4" s="28"/>
      <c r="Z4" s="22">
        <f t="shared" ref="Z4:Z14" si="8">Y4*5</f>
        <v>0</v>
      </c>
      <c r="AA4" s="28"/>
      <c r="AB4" s="23">
        <f t="shared" ref="AB4:AB14" si="9">AA4*5</f>
        <v>0</v>
      </c>
      <c r="AC4" s="30"/>
      <c r="AD4" s="23">
        <f t="shared" ref="AD4:AD14" si="10">AC4*10</f>
        <v>0</v>
      </c>
      <c r="AE4" s="30"/>
      <c r="AF4" s="23">
        <f t="shared" ref="AF4:AF14" si="11">AE4*10</f>
        <v>0</v>
      </c>
      <c r="AG4" s="28"/>
      <c r="AH4" s="29"/>
      <c r="AI4" s="29"/>
      <c r="AJ4" s="31"/>
      <c r="AK4" s="32">
        <v>55</v>
      </c>
      <c r="AL4" s="26" t="str">
        <f t="shared" ref="AL4:AL14" si="12">IF(AK4&lt;=50,"10","20")</f>
        <v>20</v>
      </c>
      <c r="AM4" s="27">
        <f t="shared" ref="AM4:AM14" si="13">L4+N4+R4+V4+X4+Z4+AB4+AD4+AF4+AG4+AH4+AI4+AJ4+AL4</f>
        <v>6140</v>
      </c>
      <c r="AN4" s="93">
        <f>A4</f>
        <v>1</v>
      </c>
    </row>
    <row r="5" spans="1:40" x14ac:dyDescent="0.25">
      <c r="A5" s="16">
        <v>2</v>
      </c>
      <c r="B5" s="57" t="str">
        <f t="shared" si="0"/>
        <v>ΚΥΡ************</v>
      </c>
      <c r="C5" s="98" t="s">
        <v>102</v>
      </c>
      <c r="D5" s="98" t="str">
        <f t="shared" si="1"/>
        <v>ΣΟΦ*********</v>
      </c>
      <c r="E5" s="98" t="s">
        <v>103</v>
      </c>
      <c r="F5" s="98" t="str">
        <f t="shared" si="2"/>
        <v>ΧΡΗ*********</v>
      </c>
      <c r="G5" s="18" t="s">
        <v>104</v>
      </c>
      <c r="H5" s="28">
        <v>1</v>
      </c>
      <c r="I5" s="22"/>
      <c r="J5" s="28">
        <v>5</v>
      </c>
      <c r="K5" s="29">
        <v>144</v>
      </c>
      <c r="L5" s="22">
        <f t="shared" si="3"/>
        <v>3168</v>
      </c>
      <c r="M5" s="28">
        <v>40</v>
      </c>
      <c r="N5" s="22">
        <f t="shared" si="4"/>
        <v>680</v>
      </c>
      <c r="O5" s="28"/>
      <c r="P5" s="29"/>
      <c r="Q5" s="29"/>
      <c r="R5" s="22">
        <f t="shared" si="5"/>
        <v>0</v>
      </c>
      <c r="S5" s="28"/>
      <c r="T5" s="29"/>
      <c r="U5" s="29"/>
      <c r="V5" s="22">
        <f t="shared" si="6"/>
        <v>0</v>
      </c>
      <c r="W5" s="28"/>
      <c r="X5" s="22">
        <f t="shared" si="7"/>
        <v>0</v>
      </c>
      <c r="Y5" s="28"/>
      <c r="Z5" s="22">
        <f t="shared" si="8"/>
        <v>0</v>
      </c>
      <c r="AA5" s="28"/>
      <c r="AB5" s="23">
        <f t="shared" si="9"/>
        <v>0</v>
      </c>
      <c r="AC5" s="30">
        <v>1</v>
      </c>
      <c r="AD5" s="23">
        <f t="shared" si="10"/>
        <v>10</v>
      </c>
      <c r="AE5" s="30"/>
      <c r="AF5" s="23">
        <f t="shared" si="11"/>
        <v>0</v>
      </c>
      <c r="AG5" s="28"/>
      <c r="AH5" s="29"/>
      <c r="AI5" s="29"/>
      <c r="AJ5" s="31"/>
      <c r="AK5" s="32">
        <v>55</v>
      </c>
      <c r="AL5" s="26" t="str">
        <f t="shared" si="12"/>
        <v>20</v>
      </c>
      <c r="AM5" s="27">
        <f t="shared" si="13"/>
        <v>3878</v>
      </c>
      <c r="AN5" s="93">
        <f t="shared" ref="AN5:AN14" si="14">A5</f>
        <v>2</v>
      </c>
    </row>
    <row r="6" spans="1:40" ht="18.75" customHeight="1" x14ac:dyDescent="0.25">
      <c r="A6" s="16">
        <v>3</v>
      </c>
      <c r="B6" s="57" t="str">
        <f t="shared" si="0"/>
        <v>ΛΙΑ************</v>
      </c>
      <c r="C6" s="98" t="s">
        <v>110</v>
      </c>
      <c r="D6" s="98" t="str">
        <f t="shared" si="1"/>
        <v>ΑΝΝ*********</v>
      </c>
      <c r="E6" s="98" t="s">
        <v>111</v>
      </c>
      <c r="F6" s="98" t="str">
        <f t="shared" si="2"/>
        <v>ΠΑΥ*********</v>
      </c>
      <c r="G6" s="18" t="s">
        <v>112</v>
      </c>
      <c r="H6" s="28">
        <v>1</v>
      </c>
      <c r="I6" s="22">
        <v>2</v>
      </c>
      <c r="J6" s="28">
        <v>7</v>
      </c>
      <c r="K6" s="29">
        <v>130</v>
      </c>
      <c r="L6" s="22">
        <f t="shared" si="3"/>
        <v>3120</v>
      </c>
      <c r="M6" s="28">
        <v>40</v>
      </c>
      <c r="N6" s="22">
        <f t="shared" si="4"/>
        <v>680</v>
      </c>
      <c r="O6" s="28"/>
      <c r="P6" s="29"/>
      <c r="Q6" s="29"/>
      <c r="R6" s="22">
        <f t="shared" si="5"/>
        <v>0</v>
      </c>
      <c r="S6" s="28"/>
      <c r="T6" s="29"/>
      <c r="U6" s="29"/>
      <c r="V6" s="22">
        <f t="shared" si="6"/>
        <v>0</v>
      </c>
      <c r="W6" s="28"/>
      <c r="X6" s="22">
        <f t="shared" si="7"/>
        <v>0</v>
      </c>
      <c r="Y6" s="28"/>
      <c r="Z6" s="22">
        <f t="shared" si="8"/>
        <v>0</v>
      </c>
      <c r="AA6" s="28"/>
      <c r="AB6" s="23">
        <f t="shared" si="9"/>
        <v>0</v>
      </c>
      <c r="AC6" s="30"/>
      <c r="AD6" s="23">
        <f t="shared" si="10"/>
        <v>0</v>
      </c>
      <c r="AE6" s="30"/>
      <c r="AF6" s="23">
        <f t="shared" si="11"/>
        <v>0</v>
      </c>
      <c r="AG6" s="28"/>
      <c r="AH6" s="29"/>
      <c r="AI6" s="29"/>
      <c r="AJ6" s="31"/>
      <c r="AK6" s="32">
        <v>54</v>
      </c>
      <c r="AL6" s="26" t="str">
        <f t="shared" si="12"/>
        <v>20</v>
      </c>
      <c r="AM6" s="27">
        <f t="shared" si="13"/>
        <v>3820</v>
      </c>
      <c r="AN6" s="93">
        <f t="shared" si="14"/>
        <v>3</v>
      </c>
    </row>
    <row r="7" spans="1:40" x14ac:dyDescent="0.25">
      <c r="A7" s="16">
        <v>4</v>
      </c>
      <c r="B7" s="57" t="str">
        <f t="shared" si="0"/>
        <v>ΜΝΑ************</v>
      </c>
      <c r="C7" s="98" t="s">
        <v>128</v>
      </c>
      <c r="D7" s="98" t="str">
        <f t="shared" si="1"/>
        <v>ΖΩΓ*********</v>
      </c>
      <c r="E7" s="98" t="s">
        <v>129</v>
      </c>
      <c r="F7" s="98" t="str">
        <f t="shared" si="2"/>
        <v>ΜΠΕ*********</v>
      </c>
      <c r="G7" s="18" t="s">
        <v>130</v>
      </c>
      <c r="H7" s="28">
        <v>1</v>
      </c>
      <c r="I7" s="22"/>
      <c r="J7" s="28">
        <v>17</v>
      </c>
      <c r="K7" s="29">
        <v>80</v>
      </c>
      <c r="L7" s="22">
        <f t="shared" si="3"/>
        <v>2720</v>
      </c>
      <c r="M7" s="28">
        <v>40</v>
      </c>
      <c r="N7" s="22">
        <f t="shared" si="4"/>
        <v>680</v>
      </c>
      <c r="O7" s="28"/>
      <c r="P7" s="29"/>
      <c r="Q7" s="29"/>
      <c r="R7" s="22">
        <f t="shared" si="5"/>
        <v>0</v>
      </c>
      <c r="S7" s="28"/>
      <c r="T7" s="29"/>
      <c r="U7" s="29"/>
      <c r="V7" s="22">
        <f t="shared" si="6"/>
        <v>0</v>
      </c>
      <c r="W7" s="28"/>
      <c r="X7" s="22">
        <f t="shared" si="7"/>
        <v>0</v>
      </c>
      <c r="Y7" s="28"/>
      <c r="Z7" s="22">
        <f t="shared" si="8"/>
        <v>0</v>
      </c>
      <c r="AA7" s="28"/>
      <c r="AB7" s="23">
        <f t="shared" si="9"/>
        <v>0</v>
      </c>
      <c r="AC7" s="30"/>
      <c r="AD7" s="23">
        <f t="shared" si="10"/>
        <v>0</v>
      </c>
      <c r="AE7" s="30"/>
      <c r="AF7" s="23">
        <f t="shared" si="11"/>
        <v>0</v>
      </c>
      <c r="AG7" s="28"/>
      <c r="AH7" s="54"/>
      <c r="AI7" s="55"/>
      <c r="AJ7" s="56"/>
      <c r="AK7" s="57">
        <v>65</v>
      </c>
      <c r="AL7" s="26" t="str">
        <f t="shared" si="12"/>
        <v>20</v>
      </c>
      <c r="AM7" s="27">
        <f t="shared" si="13"/>
        <v>3420</v>
      </c>
      <c r="AN7" s="93">
        <f t="shared" si="14"/>
        <v>4</v>
      </c>
    </row>
    <row r="8" spans="1:40" ht="14.25" customHeight="1" x14ac:dyDescent="0.25">
      <c r="A8" s="16">
        <v>5</v>
      </c>
      <c r="B8" s="57" t="str">
        <f t="shared" si="0"/>
        <v>ΓΚΕ************</v>
      </c>
      <c r="C8" s="98" t="s">
        <v>68</v>
      </c>
      <c r="D8" s="98" t="str">
        <f t="shared" si="1"/>
        <v>ΘΕΟ*********</v>
      </c>
      <c r="E8" s="98" t="s">
        <v>69</v>
      </c>
      <c r="F8" s="98" t="str">
        <f t="shared" si="2"/>
        <v>ΚΩΝ*********</v>
      </c>
      <c r="G8" s="18" t="s">
        <v>56</v>
      </c>
      <c r="H8" s="28">
        <v>1</v>
      </c>
      <c r="I8" s="22"/>
      <c r="J8" s="28">
        <v>7</v>
      </c>
      <c r="K8" s="29">
        <v>78</v>
      </c>
      <c r="L8" s="22">
        <f t="shared" si="3"/>
        <v>1872</v>
      </c>
      <c r="M8" s="28">
        <v>40</v>
      </c>
      <c r="N8" s="22">
        <f t="shared" si="4"/>
        <v>680</v>
      </c>
      <c r="O8" s="28"/>
      <c r="P8" s="29"/>
      <c r="Q8" s="29"/>
      <c r="R8" s="22">
        <f t="shared" si="5"/>
        <v>0</v>
      </c>
      <c r="S8" s="28"/>
      <c r="T8" s="29"/>
      <c r="U8" s="29"/>
      <c r="V8" s="22">
        <f t="shared" si="6"/>
        <v>0</v>
      </c>
      <c r="W8" s="28"/>
      <c r="X8" s="22">
        <f t="shared" si="7"/>
        <v>0</v>
      </c>
      <c r="Y8" s="28"/>
      <c r="Z8" s="22">
        <f t="shared" si="8"/>
        <v>0</v>
      </c>
      <c r="AA8" s="28"/>
      <c r="AB8" s="23">
        <f t="shared" si="9"/>
        <v>0</v>
      </c>
      <c r="AC8" s="30"/>
      <c r="AD8" s="23">
        <f t="shared" si="10"/>
        <v>0</v>
      </c>
      <c r="AE8" s="30"/>
      <c r="AF8" s="23">
        <f t="shared" si="11"/>
        <v>0</v>
      </c>
      <c r="AG8" s="28"/>
      <c r="AH8" s="29"/>
      <c r="AI8" s="29"/>
      <c r="AJ8" s="31"/>
      <c r="AK8" s="32">
        <v>58</v>
      </c>
      <c r="AL8" s="26" t="str">
        <f t="shared" si="12"/>
        <v>20</v>
      </c>
      <c r="AM8" s="27">
        <f t="shared" si="13"/>
        <v>2572</v>
      </c>
      <c r="AN8" s="93">
        <f t="shared" si="14"/>
        <v>5</v>
      </c>
    </row>
    <row r="9" spans="1:40" s="51" customFormat="1" x14ac:dyDescent="0.25">
      <c r="A9" s="16">
        <v>6</v>
      </c>
      <c r="B9" s="57" t="str">
        <f t="shared" si="0"/>
        <v>ΣΕΖ************</v>
      </c>
      <c r="C9" s="98" t="s">
        <v>145</v>
      </c>
      <c r="D9" s="98" t="str">
        <f t="shared" si="1"/>
        <v>ΑΝΑ*********</v>
      </c>
      <c r="E9" s="98" t="s">
        <v>64</v>
      </c>
      <c r="F9" s="98" t="str">
        <f t="shared" si="2"/>
        <v>ΣΤΑ*********</v>
      </c>
      <c r="G9" s="18" t="s">
        <v>133</v>
      </c>
      <c r="H9" s="28">
        <v>1</v>
      </c>
      <c r="I9" s="22">
        <v>2</v>
      </c>
      <c r="J9" s="28">
        <v>15</v>
      </c>
      <c r="K9" s="29">
        <v>58</v>
      </c>
      <c r="L9" s="22">
        <f t="shared" si="3"/>
        <v>1856</v>
      </c>
      <c r="M9" s="28">
        <v>40</v>
      </c>
      <c r="N9" s="22">
        <f t="shared" si="4"/>
        <v>680</v>
      </c>
      <c r="O9" s="28"/>
      <c r="P9" s="29"/>
      <c r="Q9" s="29"/>
      <c r="R9" s="22">
        <f t="shared" si="5"/>
        <v>0</v>
      </c>
      <c r="S9" s="28"/>
      <c r="T9" s="29"/>
      <c r="U9" s="29"/>
      <c r="V9" s="22">
        <f t="shared" si="6"/>
        <v>0</v>
      </c>
      <c r="W9" s="28"/>
      <c r="X9" s="22">
        <f t="shared" si="7"/>
        <v>0</v>
      </c>
      <c r="Y9" s="28"/>
      <c r="Z9" s="22">
        <f t="shared" si="8"/>
        <v>0</v>
      </c>
      <c r="AA9" s="28"/>
      <c r="AB9" s="23">
        <f t="shared" si="9"/>
        <v>0</v>
      </c>
      <c r="AC9" s="30"/>
      <c r="AD9" s="23">
        <f t="shared" si="10"/>
        <v>0</v>
      </c>
      <c r="AE9" s="30"/>
      <c r="AF9" s="23">
        <f t="shared" si="11"/>
        <v>0</v>
      </c>
      <c r="AG9" s="28"/>
      <c r="AH9" s="29"/>
      <c r="AI9" s="29"/>
      <c r="AJ9" s="31"/>
      <c r="AK9" s="32">
        <v>54</v>
      </c>
      <c r="AL9" s="26" t="str">
        <f t="shared" si="12"/>
        <v>20</v>
      </c>
      <c r="AM9" s="27">
        <f t="shared" si="13"/>
        <v>2556</v>
      </c>
      <c r="AN9" s="93">
        <f t="shared" si="14"/>
        <v>6</v>
      </c>
    </row>
    <row r="10" spans="1:40" x14ac:dyDescent="0.25">
      <c r="A10" s="16">
        <v>7</v>
      </c>
      <c r="B10" s="57" t="str">
        <f t="shared" si="0"/>
        <v>ΜΑΡ************</v>
      </c>
      <c r="C10" s="98" t="s">
        <v>117</v>
      </c>
      <c r="D10" s="98" t="str">
        <f t="shared" si="1"/>
        <v>ΧΡΥ*********</v>
      </c>
      <c r="E10" s="98" t="s">
        <v>118</v>
      </c>
      <c r="F10" s="98" t="str">
        <f t="shared" si="2"/>
        <v>ΘΩΜ*********</v>
      </c>
      <c r="G10" s="18" t="s">
        <v>119</v>
      </c>
      <c r="H10" s="28">
        <v>1</v>
      </c>
      <c r="I10" s="22">
        <v>2</v>
      </c>
      <c r="J10" s="28">
        <v>17</v>
      </c>
      <c r="K10" s="29">
        <v>60</v>
      </c>
      <c r="L10" s="22">
        <f t="shared" si="3"/>
        <v>2040</v>
      </c>
      <c r="M10" s="28">
        <v>20</v>
      </c>
      <c r="N10" s="22">
        <f t="shared" si="4"/>
        <v>340</v>
      </c>
      <c r="O10" s="28"/>
      <c r="P10" s="29"/>
      <c r="Q10" s="29"/>
      <c r="R10" s="22">
        <f t="shared" si="5"/>
        <v>0</v>
      </c>
      <c r="S10" s="28"/>
      <c r="T10" s="29"/>
      <c r="U10" s="29"/>
      <c r="V10" s="22">
        <f t="shared" si="6"/>
        <v>0</v>
      </c>
      <c r="W10" s="28">
        <v>3</v>
      </c>
      <c r="X10" s="22">
        <f t="shared" si="7"/>
        <v>15</v>
      </c>
      <c r="Y10" s="28"/>
      <c r="Z10" s="22">
        <f t="shared" si="8"/>
        <v>0</v>
      </c>
      <c r="AA10" s="28">
        <v>3</v>
      </c>
      <c r="AB10" s="23">
        <f t="shared" si="9"/>
        <v>15</v>
      </c>
      <c r="AC10" s="30"/>
      <c r="AD10" s="23">
        <f t="shared" si="10"/>
        <v>0</v>
      </c>
      <c r="AE10" s="30"/>
      <c r="AF10" s="23">
        <f t="shared" si="11"/>
        <v>0</v>
      </c>
      <c r="AG10" s="28"/>
      <c r="AH10" s="54"/>
      <c r="AI10" s="55"/>
      <c r="AJ10" s="56"/>
      <c r="AK10" s="57">
        <v>43</v>
      </c>
      <c r="AL10" s="26" t="str">
        <f t="shared" si="12"/>
        <v>10</v>
      </c>
      <c r="AM10" s="27">
        <f t="shared" si="13"/>
        <v>2420</v>
      </c>
      <c r="AN10" s="93">
        <f t="shared" si="14"/>
        <v>7</v>
      </c>
    </row>
    <row r="11" spans="1:40" x14ac:dyDescent="0.25">
      <c r="A11" s="16">
        <v>8</v>
      </c>
      <c r="B11" s="57" t="str">
        <f t="shared" si="0"/>
        <v>ΛΑΖ************</v>
      </c>
      <c r="C11" s="99" t="s">
        <v>105</v>
      </c>
      <c r="D11" s="98" t="str">
        <f t="shared" si="1"/>
        <v>ΔΕΣ*********</v>
      </c>
      <c r="E11" s="98" t="s">
        <v>106</v>
      </c>
      <c r="F11" s="98" t="str">
        <f t="shared" si="2"/>
        <v>ΑΝΤ*********</v>
      </c>
      <c r="G11" s="33" t="s">
        <v>75</v>
      </c>
      <c r="H11" s="34">
        <v>1</v>
      </c>
      <c r="I11" s="35">
        <v>2</v>
      </c>
      <c r="J11" s="34">
        <v>11</v>
      </c>
      <c r="K11" s="36">
        <v>60</v>
      </c>
      <c r="L11" s="22">
        <f t="shared" si="3"/>
        <v>1680</v>
      </c>
      <c r="M11" s="34">
        <v>40</v>
      </c>
      <c r="N11" s="22">
        <f t="shared" si="4"/>
        <v>680</v>
      </c>
      <c r="O11" s="34"/>
      <c r="P11" s="36"/>
      <c r="Q11" s="36"/>
      <c r="R11" s="22">
        <f t="shared" si="5"/>
        <v>0</v>
      </c>
      <c r="S11" s="34">
        <v>4</v>
      </c>
      <c r="T11" s="36">
        <v>20</v>
      </c>
      <c r="U11" s="36">
        <v>1</v>
      </c>
      <c r="V11" s="22">
        <f t="shared" si="6"/>
        <v>30</v>
      </c>
      <c r="W11" s="34"/>
      <c r="X11" s="22">
        <f t="shared" si="7"/>
        <v>0</v>
      </c>
      <c r="Y11" s="34"/>
      <c r="Z11" s="22">
        <f t="shared" si="8"/>
        <v>0</v>
      </c>
      <c r="AA11" s="34"/>
      <c r="AB11" s="23">
        <f t="shared" si="9"/>
        <v>0</v>
      </c>
      <c r="AC11" s="37"/>
      <c r="AD11" s="23">
        <f t="shared" si="10"/>
        <v>0</v>
      </c>
      <c r="AE11" s="37"/>
      <c r="AF11" s="23">
        <f t="shared" si="11"/>
        <v>0</v>
      </c>
      <c r="AG11" s="28"/>
      <c r="AH11" s="29"/>
      <c r="AI11" s="29"/>
      <c r="AJ11" s="31"/>
      <c r="AK11" s="32">
        <v>60</v>
      </c>
      <c r="AL11" s="26" t="str">
        <f t="shared" si="12"/>
        <v>20</v>
      </c>
      <c r="AM11" s="27">
        <f t="shared" si="13"/>
        <v>2410</v>
      </c>
      <c r="AN11" s="93">
        <f t="shared" si="14"/>
        <v>8</v>
      </c>
    </row>
    <row r="12" spans="1:40" x14ac:dyDescent="0.25">
      <c r="A12" s="16">
        <v>9</v>
      </c>
      <c r="B12" s="57" t="str">
        <f t="shared" si="0"/>
        <v>ΣΩΜ************</v>
      </c>
      <c r="C12" s="98" t="s">
        <v>147</v>
      </c>
      <c r="D12" s="98" t="str">
        <f t="shared" si="1"/>
        <v>ΕΙΡ*********</v>
      </c>
      <c r="E12" s="98" t="s">
        <v>123</v>
      </c>
      <c r="F12" s="98" t="str">
        <f t="shared" si="2"/>
        <v>ΑΘΑ*********</v>
      </c>
      <c r="G12" s="18" t="s">
        <v>81</v>
      </c>
      <c r="H12" s="28">
        <v>1</v>
      </c>
      <c r="I12" s="22">
        <v>2</v>
      </c>
      <c r="J12" s="28">
        <v>13</v>
      </c>
      <c r="K12" s="29">
        <v>47</v>
      </c>
      <c r="L12" s="22">
        <f t="shared" si="3"/>
        <v>1410</v>
      </c>
      <c r="M12" s="28">
        <v>40</v>
      </c>
      <c r="N12" s="22">
        <f t="shared" si="4"/>
        <v>680</v>
      </c>
      <c r="O12" s="28">
        <v>4</v>
      </c>
      <c r="P12" s="29">
        <v>20</v>
      </c>
      <c r="Q12" s="29">
        <v>1</v>
      </c>
      <c r="R12" s="22">
        <f t="shared" si="5"/>
        <v>30</v>
      </c>
      <c r="S12" s="28"/>
      <c r="T12" s="29"/>
      <c r="U12" s="29"/>
      <c r="V12" s="22">
        <f t="shared" si="6"/>
        <v>0</v>
      </c>
      <c r="W12" s="28"/>
      <c r="X12" s="22">
        <f t="shared" si="7"/>
        <v>0</v>
      </c>
      <c r="Y12" s="28"/>
      <c r="Z12" s="22">
        <f t="shared" si="8"/>
        <v>0</v>
      </c>
      <c r="AA12" s="28"/>
      <c r="AB12" s="23">
        <f t="shared" si="9"/>
        <v>0</v>
      </c>
      <c r="AC12" s="30"/>
      <c r="AD12" s="23">
        <f t="shared" si="10"/>
        <v>0</v>
      </c>
      <c r="AE12" s="30"/>
      <c r="AF12" s="23">
        <f t="shared" si="11"/>
        <v>0</v>
      </c>
      <c r="AG12" s="28"/>
      <c r="AH12" s="29"/>
      <c r="AI12" s="29"/>
      <c r="AJ12" s="31"/>
      <c r="AK12" s="32">
        <v>59</v>
      </c>
      <c r="AL12" s="26" t="str">
        <f t="shared" si="12"/>
        <v>20</v>
      </c>
      <c r="AM12" s="27">
        <f t="shared" si="13"/>
        <v>2140</v>
      </c>
      <c r="AN12" s="93">
        <f t="shared" si="14"/>
        <v>9</v>
      </c>
    </row>
    <row r="13" spans="1:40" x14ac:dyDescent="0.25">
      <c r="A13" s="16">
        <v>10</v>
      </c>
      <c r="B13" s="57" t="str">
        <f t="shared" si="0"/>
        <v>ΣΤΕ************</v>
      </c>
      <c r="C13" s="98" t="s">
        <v>146</v>
      </c>
      <c r="D13" s="98" t="str">
        <f t="shared" si="1"/>
        <v>ΑΝΑ*********</v>
      </c>
      <c r="E13" s="98" t="s">
        <v>64</v>
      </c>
      <c r="F13" s="98" t="str">
        <f t="shared" si="2"/>
        <v>ΘΩΜ*********</v>
      </c>
      <c r="G13" s="18" t="s">
        <v>119</v>
      </c>
      <c r="H13" s="28">
        <v>1</v>
      </c>
      <c r="I13" s="22">
        <v>2</v>
      </c>
      <c r="J13" s="28">
        <v>13</v>
      </c>
      <c r="K13" s="29">
        <v>40</v>
      </c>
      <c r="L13" s="22">
        <f t="shared" si="3"/>
        <v>1200</v>
      </c>
      <c r="M13" s="28">
        <v>40</v>
      </c>
      <c r="N13" s="22">
        <f t="shared" si="4"/>
        <v>680</v>
      </c>
      <c r="O13" s="28"/>
      <c r="P13" s="29"/>
      <c r="Q13" s="29"/>
      <c r="R13" s="22">
        <f t="shared" si="5"/>
        <v>0</v>
      </c>
      <c r="S13" s="28"/>
      <c r="T13" s="29"/>
      <c r="U13" s="29"/>
      <c r="V13" s="22">
        <f t="shared" si="6"/>
        <v>0</v>
      </c>
      <c r="W13" s="28"/>
      <c r="X13" s="22">
        <f t="shared" si="7"/>
        <v>0</v>
      </c>
      <c r="Y13" s="28"/>
      <c r="Z13" s="22">
        <f t="shared" si="8"/>
        <v>0</v>
      </c>
      <c r="AA13" s="28"/>
      <c r="AB13" s="23">
        <f t="shared" si="9"/>
        <v>0</v>
      </c>
      <c r="AC13" s="30"/>
      <c r="AD13" s="23">
        <f t="shared" si="10"/>
        <v>0</v>
      </c>
      <c r="AE13" s="30"/>
      <c r="AF13" s="23">
        <f t="shared" si="11"/>
        <v>0</v>
      </c>
      <c r="AG13" s="28"/>
      <c r="AH13" s="29"/>
      <c r="AI13" s="29"/>
      <c r="AJ13" s="31"/>
      <c r="AK13" s="32">
        <v>52</v>
      </c>
      <c r="AL13" s="26" t="str">
        <f t="shared" si="12"/>
        <v>20</v>
      </c>
      <c r="AM13" s="27">
        <f t="shared" si="13"/>
        <v>1900</v>
      </c>
      <c r="AN13" s="93">
        <f t="shared" si="14"/>
        <v>10</v>
      </c>
    </row>
    <row r="14" spans="1:40" x14ac:dyDescent="0.25">
      <c r="A14" s="108">
        <v>11</v>
      </c>
      <c r="B14" s="106" t="str">
        <f t="shared" si="0"/>
        <v>ΚΕΧ************</v>
      </c>
      <c r="C14" s="107" t="s">
        <v>98</v>
      </c>
      <c r="D14" s="107" t="str">
        <f t="shared" si="1"/>
        <v>ΕΛΕ*********</v>
      </c>
      <c r="E14" s="107" t="s">
        <v>71</v>
      </c>
      <c r="F14" s="107" t="str">
        <f t="shared" si="2"/>
        <v>ΒΑΣ*********</v>
      </c>
      <c r="G14" s="82" t="s">
        <v>99</v>
      </c>
      <c r="H14" s="83">
        <v>1</v>
      </c>
      <c r="I14" s="84">
        <v>2</v>
      </c>
      <c r="J14" s="83">
        <v>10</v>
      </c>
      <c r="K14" s="85">
        <v>50</v>
      </c>
      <c r="L14" s="84">
        <f t="shared" si="3"/>
        <v>1350</v>
      </c>
      <c r="M14" s="83">
        <v>30</v>
      </c>
      <c r="N14" s="84">
        <f t="shared" si="4"/>
        <v>510</v>
      </c>
      <c r="O14" s="83"/>
      <c r="P14" s="85"/>
      <c r="Q14" s="85"/>
      <c r="R14" s="84">
        <f t="shared" si="5"/>
        <v>0</v>
      </c>
      <c r="S14" s="83"/>
      <c r="T14" s="85"/>
      <c r="U14" s="85"/>
      <c r="V14" s="84">
        <f t="shared" si="6"/>
        <v>0</v>
      </c>
      <c r="W14" s="83"/>
      <c r="X14" s="84">
        <f t="shared" si="7"/>
        <v>0</v>
      </c>
      <c r="Y14" s="83"/>
      <c r="Z14" s="84">
        <f t="shared" si="8"/>
        <v>0</v>
      </c>
      <c r="AA14" s="83">
        <v>1</v>
      </c>
      <c r="AB14" s="94">
        <f t="shared" si="9"/>
        <v>5</v>
      </c>
      <c r="AC14" s="86"/>
      <c r="AD14" s="94">
        <f t="shared" si="10"/>
        <v>0</v>
      </c>
      <c r="AE14" s="86"/>
      <c r="AF14" s="94">
        <f t="shared" si="11"/>
        <v>0</v>
      </c>
      <c r="AG14" s="83"/>
      <c r="AH14" s="85"/>
      <c r="AI14" s="85"/>
      <c r="AJ14" s="109"/>
      <c r="AK14" s="87">
        <v>40</v>
      </c>
      <c r="AL14" s="88" t="str">
        <f t="shared" si="12"/>
        <v>10</v>
      </c>
      <c r="AM14" s="68">
        <f t="shared" si="13"/>
        <v>1875</v>
      </c>
      <c r="AN14" s="95">
        <f t="shared" si="14"/>
        <v>11</v>
      </c>
    </row>
    <row r="17" spans="38:39" x14ac:dyDescent="0.25">
      <c r="AL17" s="116" t="s">
        <v>159</v>
      </c>
      <c r="AM17" s="117"/>
    </row>
    <row r="19" spans="38:39" x14ac:dyDescent="0.25">
      <c r="AL19" s="116" t="s">
        <v>160</v>
      </c>
      <c r="AM19" s="117"/>
    </row>
  </sheetData>
  <sheetProtection password="CCE9" sheet="1" objects="1" scenarios="1"/>
  <mergeCells count="16">
    <mergeCell ref="AL17:AM17"/>
    <mergeCell ref="AL19:AM19"/>
    <mergeCell ref="A1:AM1"/>
    <mergeCell ref="A2:F2"/>
    <mergeCell ref="H2:I2"/>
    <mergeCell ref="J2:L2"/>
    <mergeCell ref="M2:N2"/>
    <mergeCell ref="O2:R2"/>
    <mergeCell ref="S2:V2"/>
    <mergeCell ref="W2:X2"/>
    <mergeCell ref="Y2:Z2"/>
    <mergeCell ref="AA2:AB2"/>
    <mergeCell ref="AC2:AD2"/>
    <mergeCell ref="AE2:AF2"/>
    <mergeCell ref="AG2:AJ2"/>
    <mergeCell ref="AK2:AL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selection activeCell="A10" sqref="A10:XFD10"/>
    </sheetView>
  </sheetViews>
  <sheetFormatPr defaultRowHeight="15" x14ac:dyDescent="0.25"/>
  <cols>
    <col min="1" max="1" width="5.5703125" style="2" customWidth="1"/>
    <col min="2" max="2" width="16.7109375" style="2" customWidth="1"/>
    <col min="3" max="3" width="15.85546875" style="2" hidden="1" customWidth="1"/>
    <col min="4" max="4" width="13.140625" style="2" customWidth="1"/>
    <col min="5" max="5" width="13.140625" style="2" hidden="1" customWidth="1"/>
    <col min="6" max="6" width="13.140625" style="2" customWidth="1"/>
    <col min="7" max="7" width="13.140625" style="2" hidden="1" customWidth="1"/>
    <col min="8" max="32" width="9.140625" style="2"/>
    <col min="33" max="33" width="6.5703125" style="2" customWidth="1"/>
    <col min="34" max="34" width="6.85546875" style="2" customWidth="1"/>
    <col min="35" max="36" width="6.7109375" style="2" customWidth="1"/>
    <col min="37" max="39" width="9.140625" style="2"/>
    <col min="40" max="40" width="6.140625" style="1" customWidth="1"/>
    <col min="41" max="16384" width="9.140625" style="2"/>
  </cols>
  <sheetData>
    <row r="1" spans="1:40" ht="57.75" customHeight="1" x14ac:dyDescent="0.35">
      <c r="A1" s="118" t="s">
        <v>168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</row>
    <row r="2" spans="1:40" s="92" customFormat="1" ht="61.5" customHeight="1" x14ac:dyDescent="0.25">
      <c r="A2" s="120" t="s">
        <v>0</v>
      </c>
      <c r="B2" s="121"/>
      <c r="C2" s="121"/>
      <c r="D2" s="121"/>
      <c r="E2" s="121"/>
      <c r="F2" s="121"/>
      <c r="G2" s="89"/>
      <c r="H2" s="120" t="s">
        <v>1</v>
      </c>
      <c r="I2" s="122"/>
      <c r="J2" s="120" t="s">
        <v>2</v>
      </c>
      <c r="K2" s="123"/>
      <c r="L2" s="122"/>
      <c r="M2" s="120" t="s">
        <v>3</v>
      </c>
      <c r="N2" s="122"/>
      <c r="O2" s="120" t="s">
        <v>4</v>
      </c>
      <c r="P2" s="123"/>
      <c r="Q2" s="123"/>
      <c r="R2" s="122"/>
      <c r="S2" s="120" t="s">
        <v>5</v>
      </c>
      <c r="T2" s="123"/>
      <c r="U2" s="123"/>
      <c r="V2" s="122"/>
      <c r="W2" s="120" t="s">
        <v>6</v>
      </c>
      <c r="X2" s="122"/>
      <c r="Y2" s="120" t="s">
        <v>7</v>
      </c>
      <c r="Z2" s="122"/>
      <c r="AA2" s="120" t="s">
        <v>8</v>
      </c>
      <c r="AB2" s="122"/>
      <c r="AC2" s="120" t="s">
        <v>9</v>
      </c>
      <c r="AD2" s="122"/>
      <c r="AE2" s="120" t="s">
        <v>10</v>
      </c>
      <c r="AF2" s="122"/>
      <c r="AG2" s="120" t="s">
        <v>11</v>
      </c>
      <c r="AH2" s="123"/>
      <c r="AI2" s="123"/>
      <c r="AJ2" s="122"/>
      <c r="AK2" s="120" t="s">
        <v>12</v>
      </c>
      <c r="AL2" s="122"/>
      <c r="AM2" s="96" t="s">
        <v>13</v>
      </c>
      <c r="AN2" s="91"/>
    </row>
    <row r="3" spans="1:40" s="72" customFormat="1" ht="57.7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17</v>
      </c>
      <c r="F3" s="4" t="s">
        <v>18</v>
      </c>
      <c r="G3" s="4" t="s">
        <v>18</v>
      </c>
      <c r="H3" s="5" t="s">
        <v>19</v>
      </c>
      <c r="I3" s="6" t="s">
        <v>20</v>
      </c>
      <c r="J3" s="5" t="s">
        <v>21</v>
      </c>
      <c r="K3" s="7" t="s">
        <v>22</v>
      </c>
      <c r="L3" s="6" t="s">
        <v>23</v>
      </c>
      <c r="M3" s="5" t="s">
        <v>24</v>
      </c>
      <c r="N3" s="6" t="s">
        <v>25</v>
      </c>
      <c r="O3" s="5" t="s">
        <v>26</v>
      </c>
      <c r="P3" s="8" t="s">
        <v>27</v>
      </c>
      <c r="Q3" s="8" t="s">
        <v>28</v>
      </c>
      <c r="R3" s="9" t="s">
        <v>29</v>
      </c>
      <c r="S3" s="10" t="s">
        <v>30</v>
      </c>
      <c r="T3" s="11" t="s">
        <v>31</v>
      </c>
      <c r="U3" s="11" t="s">
        <v>32</v>
      </c>
      <c r="V3" s="9" t="s">
        <v>33</v>
      </c>
      <c r="W3" s="10" t="s">
        <v>34</v>
      </c>
      <c r="X3" s="9" t="s">
        <v>35</v>
      </c>
      <c r="Y3" s="12" t="s">
        <v>36</v>
      </c>
      <c r="Z3" s="9" t="s">
        <v>37</v>
      </c>
      <c r="AA3" s="10" t="s">
        <v>8</v>
      </c>
      <c r="AB3" s="9" t="s">
        <v>38</v>
      </c>
      <c r="AC3" s="10" t="s">
        <v>39</v>
      </c>
      <c r="AD3" s="9" t="s">
        <v>40</v>
      </c>
      <c r="AE3" s="12" t="s">
        <v>41</v>
      </c>
      <c r="AF3" s="9" t="s">
        <v>42</v>
      </c>
      <c r="AG3" s="10" t="s">
        <v>43</v>
      </c>
      <c r="AH3" s="8" t="s">
        <v>44</v>
      </c>
      <c r="AI3" s="8" t="s">
        <v>45</v>
      </c>
      <c r="AJ3" s="13" t="s">
        <v>46</v>
      </c>
      <c r="AK3" s="14" t="s">
        <v>12</v>
      </c>
      <c r="AL3" s="14" t="s">
        <v>47</v>
      </c>
      <c r="AM3" s="15" t="s">
        <v>13</v>
      </c>
      <c r="AN3" s="113" t="s">
        <v>14</v>
      </c>
    </row>
    <row r="4" spans="1:40" x14ac:dyDescent="0.25">
      <c r="A4" s="16">
        <v>1</v>
      </c>
      <c r="B4" s="57" t="str">
        <f t="shared" ref="B4:B8" si="0">REPLACE(C4,4,12,"************")</f>
        <v>ΤΑΣ************</v>
      </c>
      <c r="C4" s="98" t="s">
        <v>148</v>
      </c>
      <c r="D4" s="98" t="str">
        <f t="shared" ref="D4:D8" si="1">REPLACE(E4,4,10,"*********")</f>
        <v>ΔΗΜ*********</v>
      </c>
      <c r="E4" s="98" t="s">
        <v>55</v>
      </c>
      <c r="F4" s="98" t="str">
        <f t="shared" ref="F4:F8" si="2">REPLACE(G4,4,10,"*********")</f>
        <v>ΒΑΣ*********</v>
      </c>
      <c r="G4" s="18" t="s">
        <v>99</v>
      </c>
      <c r="H4" s="28">
        <v>2</v>
      </c>
      <c r="I4" s="22">
        <v>1</v>
      </c>
      <c r="J4" s="28">
        <v>2</v>
      </c>
      <c r="K4" s="29">
        <v>54</v>
      </c>
      <c r="L4" s="22">
        <f t="shared" ref="L4:L8" si="3">(17*K4)+(J4*K4)</f>
        <v>1026</v>
      </c>
      <c r="M4" s="28">
        <v>40</v>
      </c>
      <c r="N4" s="22">
        <f t="shared" ref="N4:N8" si="4">M4*17</f>
        <v>680</v>
      </c>
      <c r="O4" s="28">
        <v>5</v>
      </c>
      <c r="P4" s="29">
        <v>20</v>
      </c>
      <c r="Q4" s="29">
        <v>2</v>
      </c>
      <c r="R4" s="22">
        <f t="shared" ref="R4:R8" si="5">P4+(Q4*10)</f>
        <v>40</v>
      </c>
      <c r="S4" s="28"/>
      <c r="T4" s="29"/>
      <c r="U4" s="29"/>
      <c r="V4" s="22">
        <f t="shared" ref="V4:V8" si="6">T4+(U4*10)</f>
        <v>0</v>
      </c>
      <c r="W4" s="28"/>
      <c r="X4" s="22">
        <f t="shared" ref="X4:X8" si="7">W4*5</f>
        <v>0</v>
      </c>
      <c r="Y4" s="28"/>
      <c r="Z4" s="22">
        <f t="shared" ref="Z4:Z8" si="8">Y4*5</f>
        <v>0</v>
      </c>
      <c r="AA4" s="28"/>
      <c r="AB4" s="23">
        <f t="shared" ref="AB4:AB8" si="9">AA4*5</f>
        <v>0</v>
      </c>
      <c r="AC4" s="30"/>
      <c r="AD4" s="23">
        <f t="shared" ref="AD4:AD8" si="10">AC4*10</f>
        <v>0</v>
      </c>
      <c r="AE4" s="30"/>
      <c r="AF4" s="23">
        <f t="shared" ref="AF4:AF8" si="11">AE4*10</f>
        <v>0</v>
      </c>
      <c r="AG4" s="28"/>
      <c r="AH4" s="29"/>
      <c r="AI4" s="29"/>
      <c r="AJ4" s="31"/>
      <c r="AK4" s="32">
        <v>64</v>
      </c>
      <c r="AL4" s="26" t="str">
        <f t="shared" ref="AL4:AL8" si="12">IF(AK4&lt;=50,"10","20")</f>
        <v>20</v>
      </c>
      <c r="AM4" s="27">
        <f t="shared" ref="AM4:AM8" si="13">L4+N4+R4+V4+X4+Z4+AB4+AD4+AF4+AG4+AH4+AI4+AJ4+AL4</f>
        <v>1766</v>
      </c>
      <c r="AN4" s="93">
        <f t="shared" ref="AN4:AN8" si="14">A4</f>
        <v>1</v>
      </c>
    </row>
    <row r="5" spans="1:40" x14ac:dyDescent="0.25">
      <c r="A5" s="16">
        <v>2</v>
      </c>
      <c r="B5" s="57" t="str">
        <f t="shared" si="0"/>
        <v>ΔΗΜ************</v>
      </c>
      <c r="C5" s="98" t="s">
        <v>76</v>
      </c>
      <c r="D5" s="98" t="str">
        <f t="shared" si="1"/>
        <v>ΒΑΣ*********</v>
      </c>
      <c r="E5" s="98" t="s">
        <v>77</v>
      </c>
      <c r="F5" s="98" t="str">
        <f t="shared" si="2"/>
        <v>ΑΝΑ*********</v>
      </c>
      <c r="G5" s="18" t="s">
        <v>78</v>
      </c>
      <c r="H5" s="28">
        <v>1</v>
      </c>
      <c r="I5" s="22">
        <v>2</v>
      </c>
      <c r="J5" s="28">
        <v>17</v>
      </c>
      <c r="K5" s="29">
        <v>30</v>
      </c>
      <c r="L5" s="22">
        <f t="shared" si="3"/>
        <v>1020</v>
      </c>
      <c r="M5" s="28">
        <v>40</v>
      </c>
      <c r="N5" s="22">
        <f t="shared" si="4"/>
        <v>680</v>
      </c>
      <c r="O5" s="28"/>
      <c r="P5" s="29"/>
      <c r="Q5" s="29"/>
      <c r="R5" s="22">
        <f t="shared" si="5"/>
        <v>0</v>
      </c>
      <c r="S5" s="28"/>
      <c r="T5" s="29"/>
      <c r="U5" s="29"/>
      <c r="V5" s="22">
        <f t="shared" si="6"/>
        <v>0</v>
      </c>
      <c r="W5" s="28"/>
      <c r="X5" s="22">
        <f t="shared" si="7"/>
        <v>0</v>
      </c>
      <c r="Y5" s="28"/>
      <c r="Z5" s="22">
        <f t="shared" si="8"/>
        <v>0</v>
      </c>
      <c r="AA5" s="28">
        <v>2</v>
      </c>
      <c r="AB5" s="23">
        <f t="shared" si="9"/>
        <v>10</v>
      </c>
      <c r="AC5" s="30"/>
      <c r="AD5" s="23">
        <f t="shared" si="10"/>
        <v>0</v>
      </c>
      <c r="AE5" s="30"/>
      <c r="AF5" s="23">
        <f t="shared" si="11"/>
        <v>0</v>
      </c>
      <c r="AG5" s="28"/>
      <c r="AH5" s="29"/>
      <c r="AI5" s="29"/>
      <c r="AJ5" s="31"/>
      <c r="AK5" s="32">
        <v>38</v>
      </c>
      <c r="AL5" s="26" t="str">
        <f t="shared" si="12"/>
        <v>10</v>
      </c>
      <c r="AM5" s="27">
        <f t="shared" si="13"/>
        <v>1720</v>
      </c>
      <c r="AN5" s="93">
        <f t="shared" si="14"/>
        <v>2</v>
      </c>
    </row>
    <row r="6" spans="1:40" x14ac:dyDescent="0.25">
      <c r="A6" s="16">
        <v>3</v>
      </c>
      <c r="B6" s="57" t="str">
        <f t="shared" si="0"/>
        <v>ΚΑΛ************</v>
      </c>
      <c r="C6" s="100" t="s">
        <v>87</v>
      </c>
      <c r="D6" s="98" t="str">
        <f t="shared" si="1"/>
        <v>ΕΛΕ*********</v>
      </c>
      <c r="E6" s="100" t="s">
        <v>71</v>
      </c>
      <c r="F6" s="98" t="str">
        <f t="shared" si="2"/>
        <v>ΜΙΧ*********</v>
      </c>
      <c r="G6" s="17" t="s">
        <v>88</v>
      </c>
      <c r="H6" s="28">
        <v>1</v>
      </c>
      <c r="I6" s="22">
        <v>2</v>
      </c>
      <c r="J6" s="28">
        <v>10</v>
      </c>
      <c r="K6" s="29">
        <v>30</v>
      </c>
      <c r="L6" s="22">
        <f t="shared" si="3"/>
        <v>810</v>
      </c>
      <c r="M6" s="28"/>
      <c r="N6" s="22">
        <f t="shared" si="4"/>
        <v>0</v>
      </c>
      <c r="O6" s="28"/>
      <c r="P6" s="29"/>
      <c r="Q6" s="29"/>
      <c r="R6" s="22">
        <f t="shared" si="5"/>
        <v>0</v>
      </c>
      <c r="S6" s="28"/>
      <c r="T6" s="29"/>
      <c r="U6" s="29"/>
      <c r="V6" s="22">
        <f t="shared" si="6"/>
        <v>0</v>
      </c>
      <c r="W6" s="28"/>
      <c r="X6" s="22">
        <f t="shared" si="7"/>
        <v>0</v>
      </c>
      <c r="Y6" s="28"/>
      <c r="Z6" s="22">
        <f t="shared" si="8"/>
        <v>0</v>
      </c>
      <c r="AA6" s="28"/>
      <c r="AB6" s="23">
        <f t="shared" si="9"/>
        <v>0</v>
      </c>
      <c r="AC6" s="30"/>
      <c r="AD6" s="23">
        <f t="shared" si="10"/>
        <v>0</v>
      </c>
      <c r="AE6" s="30"/>
      <c r="AF6" s="23">
        <f t="shared" si="11"/>
        <v>0</v>
      </c>
      <c r="AG6" s="28"/>
      <c r="AH6" s="29"/>
      <c r="AI6" s="29"/>
      <c r="AJ6" s="31"/>
      <c r="AK6" s="32">
        <v>51</v>
      </c>
      <c r="AL6" s="26" t="str">
        <f t="shared" si="12"/>
        <v>20</v>
      </c>
      <c r="AM6" s="27">
        <f t="shared" si="13"/>
        <v>830</v>
      </c>
      <c r="AN6" s="93">
        <f t="shared" si="14"/>
        <v>3</v>
      </c>
    </row>
    <row r="7" spans="1:40" x14ac:dyDescent="0.25">
      <c r="A7" s="16">
        <v>4</v>
      </c>
      <c r="B7" s="57" t="str">
        <f t="shared" si="0"/>
        <v>ΜΥΛ************</v>
      </c>
      <c r="C7" s="98" t="s">
        <v>134</v>
      </c>
      <c r="D7" s="98" t="str">
        <f t="shared" si="1"/>
        <v>ΒΑΡ*********</v>
      </c>
      <c r="E7" s="98" t="s">
        <v>135</v>
      </c>
      <c r="F7" s="98" t="str">
        <f t="shared" si="2"/>
        <v>ΝΙΚ*********</v>
      </c>
      <c r="G7" s="18" t="s">
        <v>62</v>
      </c>
      <c r="H7" s="28">
        <v>2</v>
      </c>
      <c r="I7" s="22">
        <v>1</v>
      </c>
      <c r="J7" s="28">
        <v>5</v>
      </c>
      <c r="K7" s="29">
        <v>20</v>
      </c>
      <c r="L7" s="22">
        <f t="shared" si="3"/>
        <v>440</v>
      </c>
      <c r="M7" s="28">
        <v>20</v>
      </c>
      <c r="N7" s="22">
        <f t="shared" si="4"/>
        <v>340</v>
      </c>
      <c r="O7" s="28"/>
      <c r="P7" s="29"/>
      <c r="Q7" s="29"/>
      <c r="R7" s="22">
        <f t="shared" si="5"/>
        <v>0</v>
      </c>
      <c r="S7" s="28"/>
      <c r="T7" s="29"/>
      <c r="U7" s="29"/>
      <c r="V7" s="22">
        <f t="shared" si="6"/>
        <v>0</v>
      </c>
      <c r="W7" s="28"/>
      <c r="X7" s="22">
        <f t="shared" si="7"/>
        <v>0</v>
      </c>
      <c r="Y7" s="28"/>
      <c r="Z7" s="22">
        <f t="shared" si="8"/>
        <v>0</v>
      </c>
      <c r="AA7" s="28"/>
      <c r="AB7" s="23">
        <f t="shared" si="9"/>
        <v>0</v>
      </c>
      <c r="AC7" s="30"/>
      <c r="AD7" s="23">
        <f t="shared" si="10"/>
        <v>0</v>
      </c>
      <c r="AE7" s="30"/>
      <c r="AF7" s="23">
        <f t="shared" si="11"/>
        <v>0</v>
      </c>
      <c r="AG7" s="28"/>
      <c r="AH7" s="29"/>
      <c r="AI7" s="29"/>
      <c r="AJ7" s="31"/>
      <c r="AK7" s="32">
        <v>38</v>
      </c>
      <c r="AL7" s="26" t="str">
        <f t="shared" si="12"/>
        <v>10</v>
      </c>
      <c r="AM7" s="27">
        <f t="shared" si="13"/>
        <v>790</v>
      </c>
      <c r="AN7" s="93">
        <f t="shared" si="14"/>
        <v>4</v>
      </c>
    </row>
    <row r="8" spans="1:40" x14ac:dyDescent="0.25">
      <c r="A8" s="16">
        <v>5</v>
      </c>
      <c r="B8" s="57" t="str">
        <f t="shared" si="0"/>
        <v>ΓΕΩ************</v>
      </c>
      <c r="C8" s="98" t="s">
        <v>63</v>
      </c>
      <c r="D8" s="98" t="str">
        <f t="shared" si="1"/>
        <v>ΓΕΩ*********</v>
      </c>
      <c r="E8" s="98" t="s">
        <v>66</v>
      </c>
      <c r="F8" s="98" t="str">
        <f t="shared" si="2"/>
        <v>ΑΛΕ*********</v>
      </c>
      <c r="G8" s="18" t="s">
        <v>67</v>
      </c>
      <c r="H8" s="28">
        <v>1</v>
      </c>
      <c r="I8" s="22">
        <v>2</v>
      </c>
      <c r="J8" s="28">
        <v>7</v>
      </c>
      <c r="K8" s="29">
        <v>10</v>
      </c>
      <c r="L8" s="22">
        <f t="shared" si="3"/>
        <v>240</v>
      </c>
      <c r="M8" s="28">
        <v>20</v>
      </c>
      <c r="N8" s="22">
        <f t="shared" si="4"/>
        <v>340</v>
      </c>
      <c r="O8" s="28"/>
      <c r="P8" s="29"/>
      <c r="Q8" s="29"/>
      <c r="R8" s="22">
        <f t="shared" si="5"/>
        <v>0</v>
      </c>
      <c r="S8" s="28"/>
      <c r="T8" s="29"/>
      <c r="U8" s="29"/>
      <c r="V8" s="22">
        <f t="shared" si="6"/>
        <v>0</v>
      </c>
      <c r="W8" s="28"/>
      <c r="X8" s="22">
        <f t="shared" si="7"/>
        <v>0</v>
      </c>
      <c r="Y8" s="28"/>
      <c r="Z8" s="22">
        <f t="shared" si="8"/>
        <v>0</v>
      </c>
      <c r="AA8" s="28"/>
      <c r="AB8" s="23">
        <f t="shared" si="9"/>
        <v>0</v>
      </c>
      <c r="AC8" s="30"/>
      <c r="AD8" s="23">
        <f t="shared" si="10"/>
        <v>0</v>
      </c>
      <c r="AE8" s="30"/>
      <c r="AF8" s="23">
        <f t="shared" si="11"/>
        <v>0</v>
      </c>
      <c r="AG8" s="28"/>
      <c r="AH8" s="29"/>
      <c r="AI8" s="29"/>
      <c r="AJ8" s="31"/>
      <c r="AK8" s="32">
        <v>55</v>
      </c>
      <c r="AL8" s="26" t="str">
        <f t="shared" si="12"/>
        <v>20</v>
      </c>
      <c r="AM8" s="27">
        <f t="shared" si="13"/>
        <v>600</v>
      </c>
      <c r="AN8" s="93">
        <f t="shared" si="14"/>
        <v>5</v>
      </c>
    </row>
    <row r="9" spans="1:40" x14ac:dyDescent="0.25">
      <c r="A9" s="114">
        <v>6</v>
      </c>
      <c r="B9" s="104" t="str">
        <f t="shared" ref="B9:B10" si="15">REPLACE(C9,4,12,"************")</f>
        <v>ΑΝΑ************</v>
      </c>
      <c r="C9" s="105" t="s">
        <v>54</v>
      </c>
      <c r="D9" s="105" t="str">
        <f t="shared" ref="D9:D10" si="16">REPLACE(E9,4,10,"*********")</f>
        <v>ΔΗΜ*********</v>
      </c>
      <c r="E9" s="105" t="s">
        <v>55</v>
      </c>
      <c r="F9" s="105" t="str">
        <f t="shared" ref="F9:F10" si="17">REPLACE(G9,4,10,"*********")</f>
        <v>ΚΩΝ*********</v>
      </c>
      <c r="G9" s="58" t="s">
        <v>56</v>
      </c>
      <c r="H9" s="59">
        <v>2</v>
      </c>
      <c r="I9" s="60">
        <v>1</v>
      </c>
      <c r="J9" s="59">
        <v>3</v>
      </c>
      <c r="K9" s="61">
        <v>20</v>
      </c>
      <c r="L9" s="60">
        <f t="shared" ref="L9:L10" si="18">(17*K9)+(J9*K9)</f>
        <v>400</v>
      </c>
      <c r="M9" s="59">
        <v>10</v>
      </c>
      <c r="N9" s="60">
        <f t="shared" ref="N9:N10" si="19">M9*17</f>
        <v>170</v>
      </c>
      <c r="O9" s="59"/>
      <c r="P9" s="61"/>
      <c r="Q9" s="61"/>
      <c r="R9" s="60">
        <f t="shared" ref="R9:R10" si="20">P9+(Q9*10)</f>
        <v>0</v>
      </c>
      <c r="S9" s="59"/>
      <c r="T9" s="61"/>
      <c r="U9" s="61"/>
      <c r="V9" s="60">
        <f t="shared" ref="V9:V10" si="21">T9+(U9*10)</f>
        <v>0</v>
      </c>
      <c r="W9" s="59"/>
      <c r="X9" s="60">
        <f t="shared" ref="X9:X10" si="22">W9*5</f>
        <v>0</v>
      </c>
      <c r="Y9" s="59"/>
      <c r="Z9" s="60">
        <f t="shared" ref="Z9:Z10" si="23">Y9*5</f>
        <v>0</v>
      </c>
      <c r="AA9" s="59"/>
      <c r="AB9" s="62">
        <f t="shared" ref="AB9:AB10" si="24">AA9*5</f>
        <v>0</v>
      </c>
      <c r="AC9" s="63"/>
      <c r="AD9" s="62">
        <f t="shared" ref="AD9:AD10" si="25">AC9*10</f>
        <v>0</v>
      </c>
      <c r="AE9" s="63"/>
      <c r="AF9" s="62">
        <f t="shared" ref="AF9:AF10" si="26">AE9*10</f>
        <v>0</v>
      </c>
      <c r="AG9" s="59"/>
      <c r="AH9" s="61"/>
      <c r="AI9" s="61"/>
      <c r="AJ9" s="64"/>
      <c r="AK9" s="65">
        <v>60</v>
      </c>
      <c r="AL9" s="66" t="str">
        <f t="shared" ref="AL9:AL10" si="27">IF(AK9&lt;=50,"10","20")</f>
        <v>20</v>
      </c>
      <c r="AM9" s="67">
        <f t="shared" ref="AM9:AM10" si="28">L9+N9+R9+V9+X9+Z9+AB9+AD9+AF9+AG9+AH9+AI9+AJ9+AL9</f>
        <v>590</v>
      </c>
      <c r="AN9" s="115">
        <f t="shared" ref="AN9:AN10" si="29">A9</f>
        <v>6</v>
      </c>
    </row>
    <row r="10" spans="1:40" x14ac:dyDescent="0.25">
      <c r="A10" s="108">
        <v>7</v>
      </c>
      <c r="B10" s="106" t="str">
        <f t="shared" si="15"/>
        <v>ΜΗΝ************</v>
      </c>
      <c r="C10" s="107" t="s">
        <v>126</v>
      </c>
      <c r="D10" s="107" t="str">
        <f t="shared" si="16"/>
        <v>ΘΕΑ*********</v>
      </c>
      <c r="E10" s="107" t="s">
        <v>127</v>
      </c>
      <c r="F10" s="107" t="str">
        <f t="shared" si="17"/>
        <v>ΝΙΚ*********</v>
      </c>
      <c r="G10" s="82" t="s">
        <v>62</v>
      </c>
      <c r="H10" s="83">
        <v>1</v>
      </c>
      <c r="I10" s="84">
        <v>2</v>
      </c>
      <c r="J10" s="83">
        <v>10</v>
      </c>
      <c r="K10" s="85">
        <v>5</v>
      </c>
      <c r="L10" s="84">
        <f t="shared" si="18"/>
        <v>135</v>
      </c>
      <c r="M10" s="83">
        <v>18</v>
      </c>
      <c r="N10" s="84">
        <f t="shared" si="19"/>
        <v>306</v>
      </c>
      <c r="O10" s="83">
        <v>4</v>
      </c>
      <c r="P10" s="85">
        <v>20</v>
      </c>
      <c r="Q10" s="85">
        <v>1</v>
      </c>
      <c r="R10" s="84">
        <f t="shared" si="20"/>
        <v>30</v>
      </c>
      <c r="S10" s="83"/>
      <c r="T10" s="85"/>
      <c r="U10" s="85"/>
      <c r="V10" s="84">
        <f t="shared" si="21"/>
        <v>0</v>
      </c>
      <c r="W10" s="83"/>
      <c r="X10" s="84">
        <f t="shared" si="22"/>
        <v>0</v>
      </c>
      <c r="Y10" s="83"/>
      <c r="Z10" s="84">
        <f t="shared" si="23"/>
        <v>0</v>
      </c>
      <c r="AA10" s="83">
        <v>1</v>
      </c>
      <c r="AB10" s="94">
        <f t="shared" si="24"/>
        <v>5</v>
      </c>
      <c r="AC10" s="86"/>
      <c r="AD10" s="94">
        <f t="shared" si="25"/>
        <v>0</v>
      </c>
      <c r="AE10" s="86"/>
      <c r="AF10" s="94">
        <f t="shared" si="26"/>
        <v>0</v>
      </c>
      <c r="AG10" s="83"/>
      <c r="AH10" s="110"/>
      <c r="AI10" s="111"/>
      <c r="AJ10" s="112"/>
      <c r="AK10" s="106">
        <v>48</v>
      </c>
      <c r="AL10" s="88" t="str">
        <f t="shared" si="27"/>
        <v>10</v>
      </c>
      <c r="AM10" s="68">
        <f t="shared" si="28"/>
        <v>486</v>
      </c>
      <c r="AN10" s="95">
        <f t="shared" si="29"/>
        <v>7</v>
      </c>
    </row>
    <row r="11" spans="1:40" x14ac:dyDescent="0.25">
      <c r="AK11" s="97"/>
      <c r="AL11" s="97"/>
    </row>
    <row r="12" spans="1:40" x14ac:dyDescent="0.25">
      <c r="AK12" s="116" t="s">
        <v>159</v>
      </c>
      <c r="AL12" s="117"/>
    </row>
    <row r="14" spans="1:40" x14ac:dyDescent="0.25">
      <c r="AK14" s="116" t="s">
        <v>160</v>
      </c>
      <c r="AL14" s="117"/>
    </row>
  </sheetData>
  <sheetProtection password="CCE9" sheet="1" objects="1" scenarios="1"/>
  <mergeCells count="16">
    <mergeCell ref="AK14:AL14"/>
    <mergeCell ref="A1:AM1"/>
    <mergeCell ref="A2:F2"/>
    <mergeCell ref="H2:I2"/>
    <mergeCell ref="J2:L2"/>
    <mergeCell ref="M2:N2"/>
    <mergeCell ref="O2:R2"/>
    <mergeCell ref="S2:V2"/>
    <mergeCell ref="W2:X2"/>
    <mergeCell ref="Y2:Z2"/>
    <mergeCell ref="AA2:AB2"/>
    <mergeCell ref="AC2:AD2"/>
    <mergeCell ref="AE2:AF2"/>
    <mergeCell ref="AG2:AJ2"/>
    <mergeCell ref="AK2:AL2"/>
    <mergeCell ref="AK12:AL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workbookViewId="0">
      <selection activeCell="B6" sqref="B6"/>
    </sheetView>
  </sheetViews>
  <sheetFormatPr defaultRowHeight="15" x14ac:dyDescent="0.25"/>
  <cols>
    <col min="1" max="1" width="5.5703125" style="2" customWidth="1"/>
    <col min="2" max="2" width="16.7109375" style="2" customWidth="1"/>
    <col min="3" max="3" width="15.85546875" style="2" hidden="1" customWidth="1"/>
    <col min="4" max="4" width="13.140625" style="2" customWidth="1"/>
    <col min="5" max="5" width="13.140625" style="2" hidden="1" customWidth="1"/>
    <col min="6" max="6" width="13.140625" style="2" customWidth="1"/>
    <col min="7" max="7" width="13.140625" style="2" hidden="1" customWidth="1"/>
    <col min="8" max="32" width="9.140625" style="2"/>
    <col min="33" max="33" width="6.5703125" style="2" customWidth="1"/>
    <col min="34" max="34" width="6.85546875" style="2" customWidth="1"/>
    <col min="35" max="36" width="6.7109375" style="2" customWidth="1"/>
    <col min="37" max="39" width="9.140625" style="2"/>
    <col min="40" max="40" width="6.140625" style="1" customWidth="1"/>
    <col min="41" max="16384" width="9.140625" style="2"/>
  </cols>
  <sheetData>
    <row r="1" spans="1:40" ht="28.5" customHeight="1" x14ac:dyDescent="0.3">
      <c r="A1" s="126" t="s">
        <v>170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</row>
    <row r="2" spans="1:40" s="1" customFormat="1" ht="30.75" customHeight="1" x14ac:dyDescent="0.35">
      <c r="A2" s="127" t="s">
        <v>169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</row>
    <row r="3" spans="1:40" s="92" customFormat="1" ht="61.5" customHeight="1" x14ac:dyDescent="0.25">
      <c r="A3" s="120" t="s">
        <v>0</v>
      </c>
      <c r="B3" s="121"/>
      <c r="C3" s="121"/>
      <c r="D3" s="121"/>
      <c r="E3" s="121"/>
      <c r="F3" s="121"/>
      <c r="G3" s="89"/>
      <c r="H3" s="120" t="s">
        <v>1</v>
      </c>
      <c r="I3" s="122"/>
      <c r="J3" s="120" t="s">
        <v>2</v>
      </c>
      <c r="K3" s="123"/>
      <c r="L3" s="122"/>
      <c r="M3" s="120" t="s">
        <v>3</v>
      </c>
      <c r="N3" s="122"/>
      <c r="O3" s="120" t="s">
        <v>4</v>
      </c>
      <c r="P3" s="123"/>
      <c r="Q3" s="123"/>
      <c r="R3" s="122"/>
      <c r="S3" s="120" t="s">
        <v>5</v>
      </c>
      <c r="T3" s="123"/>
      <c r="U3" s="123"/>
      <c r="V3" s="122"/>
      <c r="W3" s="120" t="s">
        <v>6</v>
      </c>
      <c r="X3" s="122"/>
      <c r="Y3" s="120" t="s">
        <v>7</v>
      </c>
      <c r="Z3" s="122"/>
      <c r="AA3" s="120" t="s">
        <v>8</v>
      </c>
      <c r="AB3" s="122"/>
      <c r="AC3" s="120" t="s">
        <v>9</v>
      </c>
      <c r="AD3" s="122"/>
      <c r="AE3" s="120" t="s">
        <v>10</v>
      </c>
      <c r="AF3" s="122"/>
      <c r="AG3" s="120" t="s">
        <v>11</v>
      </c>
      <c r="AH3" s="123"/>
      <c r="AI3" s="123"/>
      <c r="AJ3" s="122"/>
      <c r="AK3" s="120" t="s">
        <v>12</v>
      </c>
      <c r="AL3" s="122"/>
      <c r="AM3" s="96" t="s">
        <v>13</v>
      </c>
      <c r="AN3" s="91"/>
    </row>
    <row r="4" spans="1:40" s="72" customFormat="1" ht="57.75" customHeight="1" x14ac:dyDescent="0.25">
      <c r="A4" s="3" t="s">
        <v>14</v>
      </c>
      <c r="B4" s="3" t="s">
        <v>15</v>
      </c>
      <c r="C4" s="4" t="s">
        <v>16</v>
      </c>
      <c r="D4" s="4" t="s">
        <v>17</v>
      </c>
      <c r="E4" s="4" t="s">
        <v>17</v>
      </c>
      <c r="F4" s="4" t="s">
        <v>18</v>
      </c>
      <c r="G4" s="4" t="s">
        <v>18</v>
      </c>
      <c r="H4" s="5" t="s">
        <v>19</v>
      </c>
      <c r="I4" s="6" t="s">
        <v>20</v>
      </c>
      <c r="J4" s="5" t="s">
        <v>21</v>
      </c>
      <c r="K4" s="7" t="s">
        <v>22</v>
      </c>
      <c r="L4" s="6" t="s">
        <v>23</v>
      </c>
      <c r="M4" s="5" t="s">
        <v>24</v>
      </c>
      <c r="N4" s="6" t="s">
        <v>25</v>
      </c>
      <c r="O4" s="5" t="s">
        <v>26</v>
      </c>
      <c r="P4" s="8" t="s">
        <v>27</v>
      </c>
      <c r="Q4" s="8" t="s">
        <v>28</v>
      </c>
      <c r="R4" s="9" t="s">
        <v>29</v>
      </c>
      <c r="S4" s="10" t="s">
        <v>30</v>
      </c>
      <c r="T4" s="11" t="s">
        <v>31</v>
      </c>
      <c r="U4" s="11" t="s">
        <v>32</v>
      </c>
      <c r="V4" s="9" t="s">
        <v>33</v>
      </c>
      <c r="W4" s="10" t="s">
        <v>34</v>
      </c>
      <c r="X4" s="9" t="s">
        <v>35</v>
      </c>
      <c r="Y4" s="12" t="s">
        <v>36</v>
      </c>
      <c r="Z4" s="9" t="s">
        <v>37</v>
      </c>
      <c r="AA4" s="10" t="s">
        <v>8</v>
      </c>
      <c r="AB4" s="9" t="s">
        <v>38</v>
      </c>
      <c r="AC4" s="10" t="s">
        <v>39</v>
      </c>
      <c r="AD4" s="9" t="s">
        <v>40</v>
      </c>
      <c r="AE4" s="12" t="s">
        <v>41</v>
      </c>
      <c r="AF4" s="9" t="s">
        <v>42</v>
      </c>
      <c r="AG4" s="10" t="s">
        <v>43</v>
      </c>
      <c r="AH4" s="8" t="s">
        <v>44</v>
      </c>
      <c r="AI4" s="8" t="s">
        <v>45</v>
      </c>
      <c r="AJ4" s="13" t="s">
        <v>46</v>
      </c>
      <c r="AK4" s="14" t="s">
        <v>12</v>
      </c>
      <c r="AL4" s="14" t="s">
        <v>47</v>
      </c>
      <c r="AM4" s="15" t="s">
        <v>13</v>
      </c>
      <c r="AN4" s="113" t="s">
        <v>14</v>
      </c>
    </row>
    <row r="5" spans="1:40" x14ac:dyDescent="0.25">
      <c r="A5" s="16">
        <v>1</v>
      </c>
      <c r="B5" s="57" t="str">
        <f t="shared" ref="B5:B6" si="0">REPLACE(C5,4,12,"************")</f>
        <v>ΤΣΑ************</v>
      </c>
      <c r="C5" s="98" t="s">
        <v>153</v>
      </c>
      <c r="D5" s="98" t="str">
        <f t="shared" ref="D5:D6" si="1">REPLACE(E5,4,10,"*********")</f>
        <v>ΕΥΑ*********</v>
      </c>
      <c r="E5" s="98" t="s">
        <v>154</v>
      </c>
      <c r="F5" s="98" t="str">
        <f t="shared" ref="F5:F6" si="2">REPLACE(G5,4,10,"*********")</f>
        <v>ΑΝΑ*********</v>
      </c>
      <c r="G5" s="18" t="s">
        <v>78</v>
      </c>
      <c r="H5" s="28">
        <v>1</v>
      </c>
      <c r="I5" s="22"/>
      <c r="J5" s="28">
        <v>11</v>
      </c>
      <c r="K5" s="29">
        <v>40</v>
      </c>
      <c r="L5" s="22">
        <f t="shared" ref="L5:L6" si="3">(17*K5)+(J5*K5)</f>
        <v>1120</v>
      </c>
      <c r="M5" s="28">
        <v>40</v>
      </c>
      <c r="N5" s="22">
        <f t="shared" ref="N5:N6" si="4">M5*17</f>
        <v>680</v>
      </c>
      <c r="O5" s="45">
        <v>3</v>
      </c>
      <c r="P5" s="47">
        <v>20</v>
      </c>
      <c r="Q5" s="47"/>
      <c r="R5" s="22">
        <f t="shared" ref="R5:R6" si="5">P5+(Q5*10)</f>
        <v>20</v>
      </c>
      <c r="S5" s="28"/>
      <c r="T5" s="29"/>
      <c r="U5" s="29"/>
      <c r="V5" s="22">
        <f t="shared" ref="V5:V6" si="6">T5+(U5*10)</f>
        <v>0</v>
      </c>
      <c r="W5" s="28"/>
      <c r="X5" s="22">
        <f t="shared" ref="X5:X6" si="7">W5*5</f>
        <v>0</v>
      </c>
      <c r="Y5" s="28"/>
      <c r="Z5" s="22">
        <f t="shared" ref="Z5:Z6" si="8">Y5*5</f>
        <v>0</v>
      </c>
      <c r="AA5" s="28"/>
      <c r="AB5" s="23">
        <f t="shared" ref="AB5:AB6" si="9">AA5*5</f>
        <v>0</v>
      </c>
      <c r="AC5" s="30"/>
      <c r="AD5" s="23">
        <f t="shared" ref="AD5:AD6" si="10">AC5*10</f>
        <v>0</v>
      </c>
      <c r="AE5" s="30"/>
      <c r="AF5" s="23">
        <f t="shared" ref="AF5:AF6" si="11">AE5*10</f>
        <v>0</v>
      </c>
      <c r="AG5" s="28"/>
      <c r="AH5" s="29"/>
      <c r="AI5" s="29"/>
      <c r="AJ5" s="31"/>
      <c r="AK5" s="32">
        <v>63</v>
      </c>
      <c r="AL5" s="26" t="str">
        <f t="shared" ref="AL5:AL6" si="12">IF(AK5&lt;=50,"10","20")</f>
        <v>20</v>
      </c>
      <c r="AM5" s="27">
        <f t="shared" ref="AM5:AM6" si="13">L5+N5+R5+V5+X5+Z5+AB5+AD5+AF5+AG5+AH5+AI5+AJ5+AL5</f>
        <v>1840</v>
      </c>
      <c r="AN5" s="93">
        <f t="shared" ref="AN5" si="14">A5</f>
        <v>1</v>
      </c>
    </row>
    <row r="6" spans="1:40" x14ac:dyDescent="0.25">
      <c r="A6" s="108">
        <v>2</v>
      </c>
      <c r="B6" s="106" t="str">
        <f t="shared" si="0"/>
        <v>ΤΖΗ************</v>
      </c>
      <c r="C6" s="107" t="s">
        <v>151</v>
      </c>
      <c r="D6" s="107" t="str">
        <f t="shared" si="1"/>
        <v>ΕΥΔ*********</v>
      </c>
      <c r="E6" s="107" t="s">
        <v>152</v>
      </c>
      <c r="F6" s="107" t="str">
        <f t="shared" si="2"/>
        <v>ΧΡΗ*********</v>
      </c>
      <c r="G6" s="82" t="s">
        <v>104</v>
      </c>
      <c r="H6" s="83">
        <v>1</v>
      </c>
      <c r="I6" s="84">
        <v>2</v>
      </c>
      <c r="J6" s="83"/>
      <c r="K6" s="85"/>
      <c r="L6" s="84">
        <f t="shared" si="3"/>
        <v>0</v>
      </c>
      <c r="M6" s="83">
        <v>18</v>
      </c>
      <c r="N6" s="84">
        <f t="shared" si="4"/>
        <v>306</v>
      </c>
      <c r="O6" s="83"/>
      <c r="P6" s="85"/>
      <c r="Q6" s="85"/>
      <c r="R6" s="84">
        <f t="shared" si="5"/>
        <v>0</v>
      </c>
      <c r="S6" s="83">
        <v>5</v>
      </c>
      <c r="T6" s="85">
        <v>20</v>
      </c>
      <c r="U6" s="85">
        <v>2</v>
      </c>
      <c r="V6" s="84">
        <f t="shared" si="6"/>
        <v>40</v>
      </c>
      <c r="W6" s="83">
        <v>3</v>
      </c>
      <c r="X6" s="84">
        <f t="shared" si="7"/>
        <v>15</v>
      </c>
      <c r="Y6" s="83"/>
      <c r="Z6" s="84">
        <f t="shared" si="8"/>
        <v>0</v>
      </c>
      <c r="AA6" s="83">
        <v>3</v>
      </c>
      <c r="AB6" s="94">
        <f t="shared" si="9"/>
        <v>15</v>
      </c>
      <c r="AC6" s="86">
        <v>3</v>
      </c>
      <c r="AD6" s="94">
        <f t="shared" si="10"/>
        <v>30</v>
      </c>
      <c r="AE6" s="86"/>
      <c r="AF6" s="94">
        <f t="shared" si="11"/>
        <v>0</v>
      </c>
      <c r="AG6" s="83"/>
      <c r="AH6" s="85"/>
      <c r="AI6" s="85"/>
      <c r="AJ6" s="109"/>
      <c r="AK6" s="87">
        <v>43</v>
      </c>
      <c r="AL6" s="88" t="str">
        <f t="shared" si="12"/>
        <v>10</v>
      </c>
      <c r="AM6" s="68">
        <f t="shared" si="13"/>
        <v>416</v>
      </c>
      <c r="AN6" s="95">
        <v>2</v>
      </c>
    </row>
    <row r="7" spans="1:40" x14ac:dyDescent="0.25">
      <c r="AK7" s="97"/>
      <c r="AL7" s="97"/>
    </row>
    <row r="8" spans="1:40" x14ac:dyDescent="0.25">
      <c r="AK8" s="116" t="s">
        <v>159</v>
      </c>
      <c r="AL8" s="117"/>
    </row>
    <row r="10" spans="1:40" x14ac:dyDescent="0.25">
      <c r="AK10" s="116" t="s">
        <v>160</v>
      </c>
      <c r="AL10" s="117"/>
    </row>
  </sheetData>
  <sheetProtection password="CCE9" sheet="1" objects="1" scenarios="1"/>
  <mergeCells count="17">
    <mergeCell ref="AE3:AF3"/>
    <mergeCell ref="AG3:AJ3"/>
    <mergeCell ref="AK3:AL3"/>
    <mergeCell ref="AK8:AL8"/>
    <mergeCell ref="A1:AN1"/>
    <mergeCell ref="AK10:AL10"/>
    <mergeCell ref="A2:AM2"/>
    <mergeCell ref="A3:F3"/>
    <mergeCell ref="H3:I3"/>
    <mergeCell ref="J3:L3"/>
    <mergeCell ref="M3:N3"/>
    <mergeCell ref="O3:R3"/>
    <mergeCell ref="S3:V3"/>
    <mergeCell ref="W3:X3"/>
    <mergeCell ref="Y3:Z3"/>
    <mergeCell ref="AA3:AB3"/>
    <mergeCell ref="AC3:A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ΟΡΙΣΤΙΚΟΣ 2024-2025</vt:lpstr>
      <vt:lpstr>ΑΠΟΡΡΙΠΤΕΑ</vt:lpstr>
      <vt:lpstr>ΠΡΟΣΛΗΨΗ ΠΛΗΡΟΥΣ</vt:lpstr>
      <vt:lpstr>ΠΡΟΣΛΗΨΗ ΜΕΡΙΚΗΣ</vt:lpstr>
      <vt:lpstr>ΠΡΟΣΛΗΨΗ ΔΙΕΚ &amp; ΣΔΕ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2024-08-20T11:17:47Z</dcterms:modified>
</cp:coreProperties>
</file>